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ovv\Desktop\ФБИО 2025\2 этап КУБОК ИО 2025 16.02\2 ЭТАП ФБИО 16.02.2025\"/>
    </mc:Choice>
  </mc:AlternateContent>
  <bookViews>
    <workbookView xWindow="0" yWindow="0" windowWidth="28800" windowHeight="12300" tabRatio="682" activeTab="1"/>
  </bookViews>
  <sheets>
    <sheet name="Отборочный тур" sheetId="1" r:id="rId1"/>
    <sheet name=" Финал МЗ, ЖЗ" sheetId="2" r:id="rId2"/>
    <sheet name="МЗ, ЖЗ_РМ" sheetId="3" r:id="rId3"/>
  </sheets>
  <definedNames>
    <definedName name="_xlnm._FilterDatabase" localSheetId="1" hidden="1">' Финал МЗ, ЖЗ'!#REF!</definedName>
    <definedName name="_xlnm._FilterDatabase" localSheetId="0" hidden="1">'Отборочный тур'!$A$5:$AA$5</definedName>
    <definedName name="_xlnm.Print_Area" localSheetId="1">' Финал МЗ, ЖЗ'!$A$2:$J$2</definedName>
    <definedName name="_xlnm.Print_Area" localSheetId="2">'МЗ, ЖЗ_РМ'!$A$1:$I$24</definedName>
    <definedName name="_xlnm.Print_Area" localSheetId="0">'Отборочный тур'!$A$1:$M$64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6" i="1"/>
  <c r="E36" i="1"/>
  <c r="F37" i="1"/>
  <c r="E37" i="1"/>
  <c r="E35" i="1"/>
  <c r="F35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6" i="1"/>
  <c r="F6" i="1"/>
  <c r="I37" i="1"/>
  <c r="I39" i="1"/>
  <c r="I36" i="1"/>
  <c r="I38" i="1"/>
  <c r="I41" i="1"/>
  <c r="I40" i="1"/>
  <c r="I42" i="1"/>
  <c r="I35" i="1"/>
  <c r="H42" i="1"/>
  <c r="H37" i="1"/>
  <c r="H39" i="1"/>
  <c r="H36" i="1"/>
  <c r="H38" i="1"/>
  <c r="H41" i="1"/>
  <c r="H40" i="1"/>
  <c r="H35" i="1"/>
  <c r="G37" i="1"/>
  <c r="G39" i="1"/>
  <c r="G36" i="1"/>
  <c r="G38" i="1"/>
  <c r="G41" i="1"/>
  <c r="G40" i="1"/>
  <c r="G42" i="1"/>
  <c r="G35" i="1"/>
  <c r="I14" i="1"/>
  <c r="I6" i="1"/>
  <c r="I12" i="1"/>
  <c r="I7" i="1"/>
  <c r="I10" i="1"/>
  <c r="I11" i="1"/>
  <c r="I23" i="1"/>
  <c r="I9" i="1"/>
  <c r="I17" i="1"/>
  <c r="I15" i="1"/>
  <c r="I18" i="1"/>
  <c r="I25" i="1"/>
  <c r="I22" i="1"/>
  <c r="I13" i="1"/>
  <c r="I21" i="1"/>
  <c r="I27" i="1"/>
  <c r="I19" i="1"/>
  <c r="I16" i="1"/>
  <c r="I24" i="1"/>
  <c r="I20" i="1"/>
  <c r="I29" i="1"/>
  <c r="I28" i="1"/>
  <c r="I26" i="1"/>
  <c r="I8" i="1"/>
  <c r="H14" i="1"/>
  <c r="H6" i="1"/>
  <c r="H12" i="1"/>
  <c r="H7" i="1"/>
  <c r="H10" i="1"/>
  <c r="H11" i="1"/>
  <c r="H23" i="1"/>
  <c r="H9" i="1"/>
  <c r="H17" i="1"/>
  <c r="H15" i="1"/>
  <c r="H18" i="1"/>
  <c r="H25" i="1"/>
  <c r="H22" i="1"/>
  <c r="H13" i="1"/>
  <c r="H21" i="1"/>
  <c r="H27" i="1"/>
  <c r="H19" i="1"/>
  <c r="H16" i="1"/>
  <c r="H24" i="1"/>
  <c r="H20" i="1"/>
  <c r="H29" i="1"/>
  <c r="H28" i="1"/>
  <c r="H26" i="1"/>
  <c r="H8" i="1"/>
  <c r="G8" i="1"/>
  <c r="G6" i="1"/>
  <c r="G12" i="1"/>
  <c r="G7" i="1"/>
  <c r="G10" i="1"/>
  <c r="G11" i="1"/>
  <c r="G23" i="1"/>
  <c r="G9" i="1"/>
  <c r="G17" i="1"/>
  <c r="G15" i="1"/>
  <c r="G18" i="1"/>
  <c r="G25" i="1"/>
  <c r="G22" i="1"/>
  <c r="G13" i="1"/>
  <c r="G21" i="1"/>
  <c r="G27" i="1"/>
  <c r="G19" i="1"/>
  <c r="G16" i="1"/>
  <c r="G24" i="1"/>
  <c r="G20" i="1"/>
  <c r="G29" i="1"/>
  <c r="G28" i="1"/>
  <c r="G26" i="1"/>
  <c r="G14" i="1"/>
  <c r="J37" i="1" l="1"/>
  <c r="K37" i="1" s="1"/>
  <c r="N36" i="1"/>
  <c r="N13" i="1"/>
  <c r="J8" i="1"/>
  <c r="J31" i="1"/>
  <c r="J30" i="1"/>
  <c r="J23" i="1"/>
  <c r="J20" i="1"/>
  <c r="J25" i="1"/>
  <c r="J26" i="1"/>
  <c r="J17" i="1"/>
  <c r="J14" i="1"/>
  <c r="J16" i="1"/>
  <c r="J27" i="1"/>
  <c r="J15" i="1"/>
  <c r="J18" i="1"/>
  <c r="J10" i="1"/>
  <c r="J19" i="1"/>
  <c r="J22" i="1"/>
  <c r="J24" i="1"/>
  <c r="J13" i="1"/>
  <c r="J12" i="1"/>
  <c r="J6" i="1"/>
  <c r="J29" i="1"/>
  <c r="J21" i="1"/>
  <c r="J7" i="1"/>
  <c r="J9" i="1"/>
  <c r="J11" i="1"/>
  <c r="J42" i="1"/>
  <c r="J28" i="1"/>
  <c r="J14" i="2" l="1"/>
  <c r="K14" i="2" s="1"/>
  <c r="J12" i="2"/>
  <c r="K12" i="2" s="1"/>
  <c r="J10" i="2"/>
  <c r="K10" i="2" s="1"/>
  <c r="J8" i="2"/>
  <c r="K8" i="2" s="1"/>
  <c r="J4" i="2"/>
  <c r="K4" i="2" s="1"/>
  <c r="J6" i="2"/>
  <c r="K6" i="2" l="1"/>
  <c r="L4" i="2"/>
  <c r="L12" i="2"/>
  <c r="L6" i="2"/>
  <c r="L10" i="2"/>
  <c r="L14" i="2"/>
  <c r="L8" i="2"/>
  <c r="K82" i="1" l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K58" i="1"/>
  <c r="L58" i="1" s="1"/>
  <c r="K57" i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M57" i="1" l="1"/>
  <c r="M77" i="1"/>
  <c r="M71" i="1"/>
  <c r="M79" i="1"/>
  <c r="M73" i="1"/>
  <c r="M81" i="1"/>
  <c r="M75" i="1"/>
  <c r="M53" i="1"/>
  <c r="M69" i="1"/>
  <c r="M61" i="1"/>
  <c r="M55" i="1"/>
  <c r="M63" i="1"/>
  <c r="M65" i="1"/>
  <c r="M51" i="1"/>
  <c r="M59" i="1"/>
  <c r="M67" i="1"/>
  <c r="M49" i="1"/>
  <c r="L57" i="1"/>
  <c r="L59" i="1"/>
  <c r="N49" i="1" l="1"/>
  <c r="N75" i="1"/>
  <c r="N67" i="1"/>
  <c r="N59" i="1"/>
  <c r="N51" i="1"/>
  <c r="N61" i="1"/>
  <c r="N81" i="1"/>
  <c r="N73" i="1"/>
  <c r="N65" i="1"/>
  <c r="N57" i="1"/>
  <c r="N79" i="1"/>
  <c r="N71" i="1"/>
  <c r="N63" i="1"/>
  <c r="N55" i="1"/>
  <c r="N77" i="1"/>
  <c r="N69" i="1"/>
  <c r="N53" i="1"/>
  <c r="J44" i="1" l="1"/>
  <c r="K44" i="1" s="1"/>
  <c r="J38" i="1"/>
  <c r="K38" i="1" s="1"/>
  <c r="J40" i="1"/>
  <c r="K40" i="1" s="1"/>
  <c r="J39" i="1"/>
  <c r="K39" i="1" s="1"/>
  <c r="J43" i="1"/>
  <c r="K43" i="1" s="1"/>
  <c r="J36" i="1"/>
  <c r="K36" i="1" s="1"/>
  <c r="J35" i="1"/>
  <c r="K35" i="1" s="1"/>
  <c r="K42" i="1"/>
  <c r="J41" i="1"/>
  <c r="K41" i="1" s="1"/>
  <c r="K6" i="1"/>
  <c r="K29" i="1"/>
  <c r="K12" i="1"/>
  <c r="K23" i="1"/>
  <c r="K16" i="1"/>
  <c r="K17" i="1"/>
  <c r="K22" i="1"/>
  <c r="K25" i="1"/>
  <c r="K15" i="1"/>
  <c r="K7" i="1"/>
  <c r="K18" i="1"/>
  <c r="K19" i="1"/>
  <c r="K31" i="1"/>
  <c r="K26" i="1"/>
  <c r="K30" i="1"/>
  <c r="K27" i="1"/>
  <c r="K8" i="1"/>
  <c r="K14" i="1"/>
  <c r="K10" i="1"/>
  <c r="K20" i="1"/>
  <c r="K21" i="1"/>
  <c r="K24" i="1"/>
  <c r="K11" i="1"/>
  <c r="K28" i="1"/>
  <c r="K13" i="1"/>
  <c r="K9" i="1" l="1"/>
</calcChain>
</file>

<file path=xl/sharedStrings.xml><?xml version="1.0" encoding="utf-8"?>
<sst xmlns="http://schemas.openxmlformats.org/spreadsheetml/2006/main" count="384" uniqueCount="105">
  <si>
    <t>10</t>
  </si>
  <si>
    <t>6</t>
  </si>
  <si>
    <t>МС</t>
  </si>
  <si>
    <t>КМС</t>
  </si>
  <si>
    <t>7</t>
  </si>
  <si>
    <t>12</t>
  </si>
  <si>
    <t>5</t>
  </si>
  <si>
    <t>3</t>
  </si>
  <si>
    <t>9</t>
  </si>
  <si>
    <t>8</t>
  </si>
  <si>
    <t>11</t>
  </si>
  <si>
    <t>2</t>
  </si>
  <si>
    <t xml:space="preserve"> </t>
  </si>
  <si>
    <t>1</t>
  </si>
  <si>
    <t>4</t>
  </si>
  <si>
    <t>5 игра</t>
  </si>
  <si>
    <t>1 игра</t>
  </si>
  <si>
    <t>3 игра</t>
  </si>
  <si>
    <t>2 игра</t>
  </si>
  <si>
    <t>4 игра</t>
  </si>
  <si>
    <t>Красноштанов Антон</t>
  </si>
  <si>
    <t>Распределение мест</t>
  </si>
  <si>
    <t>Шемазашвили Коба</t>
  </si>
  <si>
    <t>Николаева Ольга</t>
  </si>
  <si>
    <t>разряд</t>
  </si>
  <si>
    <t>зван.</t>
  </si>
  <si>
    <t>Место</t>
  </si>
  <si>
    <t>МУЖСКОЙ ЗАЧЁТ</t>
  </si>
  <si>
    <t>ЖЕНСКИЙ ЗАЧЁТ</t>
  </si>
  <si>
    <t>ГОРОД/ КЛУБ</t>
  </si>
  <si>
    <t>ФАМИЛИЯ ИМЯ</t>
  </si>
  <si>
    <t>ОО"ФБИО"</t>
  </si>
  <si>
    <t>КЛУБ/ ГОРОД</t>
  </si>
  <si>
    <t>Усов Леонид</t>
  </si>
  <si>
    <t>РЕЗУЛЬТАТЫ КВАЛИФИКАЦИИ</t>
  </si>
  <si>
    <t>13</t>
  </si>
  <si>
    <t>14</t>
  </si>
  <si>
    <t>15</t>
  </si>
  <si>
    <t>16</t>
  </si>
  <si>
    <t>17</t>
  </si>
  <si>
    <t>18</t>
  </si>
  <si>
    <t>19</t>
  </si>
  <si>
    <t>20</t>
  </si>
  <si>
    <t>Красноштанов Даниил</t>
  </si>
  <si>
    <t>Киселевич Елизавета</t>
  </si>
  <si>
    <t>Бажанов Дмитрий</t>
  </si>
  <si>
    <t>Куриленок Сергей</t>
  </si>
  <si>
    <t xml:space="preserve">МС </t>
  </si>
  <si>
    <t>Ремнёв Андрей</t>
  </si>
  <si>
    <t>Ильин Станислав</t>
  </si>
  <si>
    <t>Вайнер Евгений</t>
  </si>
  <si>
    <t>Кулинич Василий</t>
  </si>
  <si>
    <t>Хвостова Ольга</t>
  </si>
  <si>
    <t>Самойлихина Жанна</t>
  </si>
  <si>
    <t xml:space="preserve">КМС </t>
  </si>
  <si>
    <t>Сумма за 5 игр</t>
  </si>
  <si>
    <t>Средний за 5 игр</t>
  </si>
  <si>
    <t>Князев Алексей</t>
  </si>
  <si>
    <t>Лосев Евгений</t>
  </si>
  <si>
    <t>Распутин Владимир</t>
  </si>
  <si>
    <t>Хвостов Алексей</t>
  </si>
  <si>
    <t>Мякинин Андрей</t>
  </si>
  <si>
    <t>Отморский Иван</t>
  </si>
  <si>
    <t>Корнеев Антон</t>
  </si>
  <si>
    <t>Федотов Владимир</t>
  </si>
  <si>
    <t>ОО "ФББ"</t>
  </si>
  <si>
    <t>Байкова Елена</t>
  </si>
  <si>
    <t>Зарудская Юлия</t>
  </si>
  <si>
    <t>Хвостова Екатерина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</si>
  <si>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</si>
  <si>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</si>
  <si>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</si>
  <si>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</si>
  <si>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</si>
  <si>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</si>
  <si>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</si>
  <si>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</si>
  <si>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</si>
  <si>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</si>
  <si>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Понкратов Максим</t>
  </si>
  <si>
    <t>ОО "ФБИО"</t>
  </si>
  <si>
    <t>ОО"ФББ"</t>
  </si>
  <si>
    <t>ФАМИЛИЯ, ИМЯ</t>
  </si>
  <si>
    <t>КУБОК ИРКУТСКОЙ ОБЛАСТИ 2025 ПО БОУЛИНГУ 2 ЭТАП</t>
  </si>
  <si>
    <t>16.02.2025 г. Иркутск, Б/Ц "7 МИЛЯ"</t>
  </si>
  <si>
    <t>Пушкарева Ирина</t>
  </si>
  <si>
    <t>Юргин Виктор</t>
  </si>
  <si>
    <t>Сметанин Владислав</t>
  </si>
  <si>
    <t>Коршунов Дмитрий</t>
  </si>
  <si>
    <t>Бабкин Роман</t>
  </si>
  <si>
    <t>г-п</t>
  </si>
  <si>
    <t xml:space="preserve">Сумма </t>
  </si>
  <si>
    <t>ПАРНЫЙ ЗАЧЕТ</t>
  </si>
  <si>
    <r>
      <t xml:space="preserve"> </t>
    </r>
    <r>
      <rPr>
        <b/>
        <sz val="16"/>
        <rFont val="Arial"/>
        <family val="2"/>
        <charset val="204"/>
      </rPr>
      <t>ФИНАЛ ПАРЫ</t>
    </r>
  </si>
  <si>
    <t>№</t>
  </si>
  <si>
    <t>Сумма за 8 игр</t>
  </si>
  <si>
    <t>Средний за 8 игр</t>
  </si>
  <si>
    <t>Cумма предв. этап</t>
  </si>
  <si>
    <t>Сизикова Екатерина</t>
  </si>
  <si>
    <t>КУБОК ИРКУТСКОЙ ОБЛАСТИ 2025 ПО БОУЛИНГУ 2ЭТАП</t>
  </si>
  <si>
    <t>Хвостова Ольга - 19 место</t>
  </si>
  <si>
    <t>Лучший результат:</t>
  </si>
  <si>
    <t>КМС Красноштанов Д.</t>
  </si>
  <si>
    <t>КМС Киселевич Е.</t>
  </si>
  <si>
    <t>16.02.2025 г.Иркутск, Б/Ц "7 МИЛЯ"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</si>
</sst>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2" x14ac:knownFonts="1">
    <font>
      <sz val="11"/>
      <name val="Calibri"/>
      <charset val="1"/>
    </font>
    <font>
      <sz val="11"/>
      <name val="Calibri"/>
      <family val="2"/>
      <charset val="204"/>
    </font>
    <font>
      <sz val="9"/>
      <color indexed="9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9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color indexed="64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4"/>
      <color indexed="8"/>
      <name val="Verdana"/>
      <family val="2"/>
      <charset val="204"/>
    </font>
    <font>
      <sz val="12"/>
      <color indexed="10"/>
      <name val="Arial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2"/>
      <color indexed="64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indexed="8"/>
      <name val="Verdana"/>
      <family val="2"/>
      <charset val="204"/>
    </font>
    <font>
      <sz val="10"/>
      <color indexed="64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Verdana"/>
      <family val="2"/>
      <charset val="204"/>
    </font>
    <font>
      <i/>
      <sz val="16"/>
      <name val="Arial"/>
      <family val="2"/>
      <charset val="204"/>
    </font>
    <font>
      <sz val="12"/>
      <name val="Arial"/>
      <family val="2"/>
      <charset val="204"/>
    </font>
    <font>
      <sz val="9"/>
      <color rgb="FF3F3F76"/>
      <name val="Calibri"/>
      <family val="2"/>
      <charset val="204"/>
    </font>
    <font>
      <b/>
      <sz val="9"/>
      <color rgb="FF3F3F3F"/>
      <name val="Calibri"/>
      <family val="2"/>
      <charset val="204"/>
    </font>
    <font>
      <b/>
      <sz val="9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9"/>
      <color rgb="FF9C6500"/>
      <name val="Calibri"/>
      <family val="2"/>
      <charset val="204"/>
    </font>
    <font>
      <sz val="9"/>
      <color rgb="FF9C0006"/>
      <name val="Calibri"/>
      <family val="2"/>
      <charset val="204"/>
    </font>
    <font>
      <i/>
      <sz val="9"/>
      <color rgb="FF7F7F7F"/>
      <name val="Calibri"/>
      <family val="2"/>
      <charset val="204"/>
    </font>
    <font>
      <sz val="9"/>
      <color rgb="FFFA7D00"/>
      <name val="Calibri"/>
      <family val="2"/>
      <charset val="204"/>
    </font>
    <font>
      <sz val="9"/>
      <color rgb="FF006100"/>
      <name val="Calibri"/>
      <family val="2"/>
      <charset val="204"/>
    </font>
    <font>
      <sz val="12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6"/>
      <color indexed="8"/>
      <name val="Verdana"/>
      <family val="2"/>
      <charset val="204"/>
    </font>
    <font>
      <b/>
      <i/>
      <sz val="14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i/>
      <sz val="16"/>
      <color indexed="8"/>
      <name val="Verdana"/>
      <family val="2"/>
      <charset val="204"/>
    </font>
    <font>
      <b/>
      <sz val="16"/>
      <name val="Arial"/>
      <family val="2"/>
      <charset val="204"/>
    </font>
    <font>
      <b/>
      <sz val="12"/>
      <color indexed="8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indexed="6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64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name val="Verdana"/>
      <family val="2"/>
      <charset val="204"/>
    </font>
    <font>
      <b/>
      <sz val="12"/>
      <color rgb="FFFF0000"/>
      <name val="Arial Cyr"/>
      <charset val="204"/>
    </font>
    <font>
      <sz val="12"/>
      <color theme="1"/>
      <name val="Verdana"/>
      <family val="2"/>
      <charset val="204"/>
    </font>
    <font>
      <sz val="13"/>
      <color indexed="8"/>
      <name val="Verdana"/>
      <family val="2"/>
      <charset val="204"/>
    </font>
    <font>
      <sz val="13"/>
      <name val="Verdana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4"/>
      <color indexed="6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8" fillId="3" borderId="19" applyNumberFormat="0" applyAlignment="0" applyProtection="0"/>
    <xf numFmtId="0" fontId="29" fillId="11" borderId="20" applyNumberFormat="0" applyAlignment="0" applyProtection="0"/>
    <xf numFmtId="0" fontId="30" fillId="11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24" applyNumberFormat="0" applyFill="0" applyAlignment="0" applyProtection="0"/>
    <xf numFmtId="0" fontId="4" fillId="12" borderId="25" applyNumberFormat="0" applyAlignment="0" applyProtection="0"/>
    <xf numFmtId="0" fontId="34" fillId="0" borderId="0" applyNumberFormat="0" applyFill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4" borderId="26" applyNumberFormat="0" applyFont="0" applyAlignment="0" applyProtection="0"/>
    <xf numFmtId="0" fontId="38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39" fillId="15" borderId="0" applyNumberFormat="0" applyBorder="0" applyAlignment="0" applyProtection="0"/>
  </cellStyleXfs>
  <cellXfs count="239">
    <xf numFmtId="0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Font="1" applyBorder="1"/>
    <xf numFmtId="0" fontId="7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7" fillId="0" borderId="0" xfId="0" applyNumberFormat="1" applyFont="1"/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/>
    </xf>
    <xf numFmtId="0" fontId="22" fillId="0" borderId="0" xfId="0" applyNumberFormat="1" applyFont="1"/>
    <xf numFmtId="0" fontId="21" fillId="0" borderId="0" xfId="0" applyNumberFormat="1" applyFont="1" applyBorder="1" applyAlignment="1">
      <alignment horizontal="center" vertical="center"/>
    </xf>
    <xf numFmtId="0" fontId="23" fillId="0" borderId="0" xfId="0" applyNumberFormat="1" applyFont="1"/>
    <xf numFmtId="0" fontId="22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/>
    <xf numFmtId="49" fontId="21" fillId="0" borderId="6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left" vertical="center"/>
    </xf>
    <xf numFmtId="0" fontId="13" fillId="0" borderId="18" xfId="0" applyNumberFormat="1" applyFont="1" applyBorder="1" applyAlignment="1">
      <alignment vertical="center"/>
    </xf>
    <xf numFmtId="0" fontId="25" fillId="0" borderId="14" xfId="0" applyNumberFormat="1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0" fillId="16" borderId="1" xfId="0" applyNumberFormat="1" applyFont="1" applyFill="1" applyBorder="1" applyAlignment="1">
      <alignment horizontal="center" vertical="center"/>
    </xf>
    <xf numFmtId="0" fontId="11" fillId="16" borderId="1" xfId="0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left" vertical="center"/>
    </xf>
    <xf numFmtId="0" fontId="15" fillId="0" borderId="13" xfId="0" applyNumberFormat="1" applyFont="1" applyBorder="1" applyAlignment="1">
      <alignment horizontal="center" vertical="center"/>
    </xf>
    <xf numFmtId="0" fontId="19" fillId="16" borderId="1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9" fillId="16" borderId="10" xfId="0" applyNumberFormat="1" applyFont="1" applyFill="1" applyBorder="1" applyAlignment="1">
      <alignment horizontal="center" vertical="center"/>
    </xf>
    <xf numFmtId="0" fontId="49" fillId="16" borderId="1" xfId="0" applyNumberFormat="1" applyFont="1" applyFill="1" applyBorder="1" applyAlignment="1">
      <alignment horizontal="left" vertical="center"/>
    </xf>
    <xf numFmtId="0" fontId="49" fillId="2" borderId="1" xfId="0" applyNumberFormat="1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/>
    </xf>
    <xf numFmtId="0" fontId="52" fillId="0" borderId="12" xfId="0" applyNumberFormat="1" applyFont="1" applyBorder="1" applyAlignment="1">
      <alignment horizontal="center" vertical="center"/>
    </xf>
    <xf numFmtId="0" fontId="53" fillId="17" borderId="0" xfId="0" applyNumberFormat="1" applyFont="1" applyFill="1"/>
    <xf numFmtId="0" fontId="54" fillId="17" borderId="1" xfId="0" applyNumberFormat="1" applyFont="1" applyFill="1" applyBorder="1" applyAlignment="1">
      <alignment horizontal="center" vertical="center"/>
    </xf>
    <xf numFmtId="0" fontId="56" fillId="0" borderId="16" xfId="0" applyNumberFormat="1" applyFont="1" applyFill="1" applyBorder="1" applyAlignment="1">
      <alignment horizontal="center" vertical="center" wrapText="1"/>
    </xf>
    <xf numFmtId="0" fontId="56" fillId="0" borderId="17" xfId="0" applyNumberFormat="1" applyFont="1" applyFill="1" applyBorder="1" applyAlignment="1">
      <alignment horizontal="center" vertical="center" wrapText="1"/>
    </xf>
    <xf numFmtId="0" fontId="57" fillId="0" borderId="0" xfId="0" applyNumberFormat="1" applyFont="1"/>
    <xf numFmtId="0" fontId="56" fillId="0" borderId="4" xfId="0" applyNumberFormat="1" applyFont="1" applyFill="1" applyBorder="1" applyAlignment="1">
      <alignment horizontal="center" vertical="center" wrapText="1"/>
    </xf>
    <xf numFmtId="0" fontId="56" fillId="0" borderId="14" xfId="0" applyNumberFormat="1" applyFont="1" applyFill="1" applyBorder="1" applyAlignment="1">
      <alignment horizontal="center" vertical="center" wrapText="1"/>
    </xf>
    <xf numFmtId="0" fontId="56" fillId="0" borderId="15" xfId="0" applyNumberFormat="1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9" fillId="2" borderId="10" xfId="0" applyNumberFormat="1" applyFont="1" applyFill="1" applyBorder="1" applyAlignment="1">
      <alignment horizontal="left" vertical="center"/>
    </xf>
    <xf numFmtId="0" fontId="11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64" fontId="58" fillId="0" borderId="1" xfId="0" applyNumberFormat="1" applyFont="1" applyBorder="1" applyAlignment="1">
      <alignment horizontal="center" vertical="center"/>
    </xf>
    <xf numFmtId="164" fontId="58" fillId="0" borderId="10" xfId="0" applyNumberFormat="1" applyFont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1" fillId="16" borderId="1" xfId="0" applyNumberFormat="1" applyFont="1" applyFill="1" applyBorder="1" applyAlignment="1">
      <alignment horizontal="center" vertical="center"/>
    </xf>
    <xf numFmtId="0" fontId="51" fillId="19" borderId="1" xfId="0" applyFont="1" applyFill="1" applyBorder="1" applyAlignment="1">
      <alignment horizontal="center" vertical="center"/>
    </xf>
    <xf numFmtId="164" fontId="51" fillId="19" borderId="1" xfId="0" applyNumberFormat="1" applyFont="1" applyFill="1" applyBorder="1" applyAlignment="1">
      <alignment horizontal="center" vertical="center"/>
    </xf>
    <xf numFmtId="0" fontId="51" fillId="19" borderId="9" xfId="0" applyFont="1" applyFill="1" applyBorder="1" applyAlignment="1">
      <alignment horizontal="center" vertical="center"/>
    </xf>
    <xf numFmtId="0" fontId="51" fillId="19" borderId="10" xfId="0" applyFont="1" applyFill="1" applyBorder="1" applyAlignment="1">
      <alignment horizontal="center" vertical="center"/>
    </xf>
    <xf numFmtId="164" fontId="51" fillId="19" borderId="9" xfId="0" applyNumberFormat="1" applyFont="1" applyFill="1" applyBorder="1" applyAlignment="1">
      <alignment horizontal="center" vertical="center"/>
    </xf>
    <xf numFmtId="0" fontId="51" fillId="19" borderId="1" xfId="0" applyFont="1" applyFill="1" applyBorder="1" applyAlignment="1">
      <alignment horizontal="center"/>
    </xf>
    <xf numFmtId="164" fontId="51" fillId="19" borderId="10" xfId="0" applyNumberFormat="1" applyFont="1" applyFill="1" applyBorder="1" applyAlignment="1">
      <alignment horizontal="center" vertical="center"/>
    </xf>
    <xf numFmtId="0" fontId="40" fillId="16" borderId="1" xfId="0" applyFont="1" applyFill="1" applyBorder="1" applyAlignment="1">
      <alignment horizontal="left" vertical="center"/>
    </xf>
    <xf numFmtId="0" fontId="40" fillId="16" borderId="1" xfId="0" applyFont="1" applyFill="1" applyBorder="1" applyAlignment="1">
      <alignment horizontal="center"/>
    </xf>
    <xf numFmtId="0" fontId="40" fillId="18" borderId="1" xfId="0" applyFont="1" applyFill="1" applyBorder="1" applyAlignment="1">
      <alignment horizontal="center" vertical="center"/>
    </xf>
    <xf numFmtId="0" fontId="40" fillId="16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left" vertical="center"/>
    </xf>
    <xf numFmtId="0" fontId="40" fillId="16" borderId="1" xfId="0" applyFont="1" applyFill="1" applyBorder="1"/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/>
    </xf>
    <xf numFmtId="0" fontId="51" fillId="19" borderId="28" xfId="0" applyFont="1" applyFill="1" applyBorder="1" applyAlignment="1">
      <alignment horizontal="center" vertical="center"/>
    </xf>
    <xf numFmtId="0" fontId="40" fillId="16" borderId="9" xfId="0" applyFont="1" applyFill="1" applyBorder="1" applyAlignment="1">
      <alignment horizontal="center"/>
    </xf>
    <xf numFmtId="0" fontId="40" fillId="16" borderId="9" xfId="0" applyFont="1" applyFill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40" fillId="19" borderId="9" xfId="0" applyFont="1" applyFill="1" applyBorder="1" applyAlignment="1">
      <alignment horizontal="left" vertical="center"/>
    </xf>
    <xf numFmtId="0" fontId="11" fillId="16" borderId="9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0" fillId="16" borderId="10" xfId="0" applyFont="1" applyFill="1" applyBorder="1" applyAlignment="1">
      <alignment horizontal="left" vertical="center"/>
    </xf>
    <xf numFmtId="0" fontId="11" fillId="16" borderId="10" xfId="0" applyNumberFormat="1" applyFont="1" applyFill="1" applyBorder="1" applyAlignment="1">
      <alignment horizontal="center" vertical="center"/>
    </xf>
    <xf numFmtId="0" fontId="10" fillId="16" borderId="9" xfId="0" applyNumberFormat="1" applyFont="1" applyFill="1" applyBorder="1" applyAlignment="1">
      <alignment horizontal="center" vertical="center"/>
    </xf>
    <xf numFmtId="0" fontId="40" fillId="16" borderId="9" xfId="0" applyFont="1" applyFill="1" applyBorder="1" applyAlignment="1">
      <alignment horizontal="left" vertical="center"/>
    </xf>
    <xf numFmtId="0" fontId="60" fillId="0" borderId="14" xfId="0" applyNumberFormat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horizontal="center" vertical="center"/>
    </xf>
    <xf numFmtId="0" fontId="11" fillId="16" borderId="16" xfId="0" applyNumberFormat="1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51" fillId="0" borderId="17" xfId="0" applyNumberFormat="1" applyFont="1" applyBorder="1" applyAlignment="1">
      <alignment horizontal="center" vertical="center"/>
    </xf>
    <xf numFmtId="0" fontId="51" fillId="0" borderId="12" xfId="0" applyNumberFormat="1" applyFont="1" applyBorder="1" applyAlignment="1">
      <alignment horizontal="center" vertical="center"/>
    </xf>
    <xf numFmtId="0" fontId="49" fillId="0" borderId="12" xfId="0" applyNumberFormat="1" applyFont="1" applyBorder="1" applyAlignment="1">
      <alignment horizontal="center" vertical="center"/>
    </xf>
    <xf numFmtId="0" fontId="55" fillId="0" borderId="41" xfId="0" applyNumberFormat="1" applyFont="1" applyFill="1" applyBorder="1" applyAlignment="1">
      <alignment horizontal="center" vertical="center" wrapText="1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43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0" fontId="56" fillId="0" borderId="5" xfId="0" applyNumberFormat="1" applyFont="1" applyFill="1" applyBorder="1" applyAlignment="1">
      <alignment horizontal="center" vertical="center" wrapText="1"/>
    </xf>
    <xf numFmtId="0" fontId="49" fillId="0" borderId="17" xfId="0" applyNumberFormat="1" applyFont="1" applyFill="1" applyBorder="1" applyAlignment="1">
      <alignment horizontal="center" vertical="center"/>
    </xf>
    <xf numFmtId="0" fontId="49" fillId="0" borderId="12" xfId="0" applyNumberFormat="1" applyFont="1" applyFill="1" applyBorder="1" applyAlignment="1">
      <alignment horizontal="center" vertical="center"/>
    </xf>
    <xf numFmtId="0" fontId="49" fillId="0" borderId="29" xfId="0" applyNumberFormat="1" applyFont="1" applyBorder="1" applyAlignment="1">
      <alignment horizontal="center" vertical="center"/>
    </xf>
    <xf numFmtId="0" fontId="49" fillId="2" borderId="30" xfId="0" applyNumberFormat="1" applyFont="1" applyFill="1" applyBorder="1" applyAlignment="1">
      <alignment horizontal="center" vertical="center"/>
    </xf>
    <xf numFmtId="0" fontId="49" fillId="0" borderId="31" xfId="0" applyNumberFormat="1" applyFont="1" applyBorder="1" applyAlignment="1">
      <alignment horizontal="center" vertical="center"/>
    </xf>
    <xf numFmtId="0" fontId="49" fillId="0" borderId="30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0" fillId="16" borderId="10" xfId="0" applyNumberFormat="1" applyFont="1" applyFill="1" applyBorder="1" applyAlignment="1">
      <alignment horizontal="center" vertical="center"/>
    </xf>
    <xf numFmtId="0" fontId="40" fillId="16" borderId="10" xfId="0" applyFont="1" applyFill="1" applyBorder="1" applyAlignment="1">
      <alignment horizontal="center"/>
    </xf>
    <xf numFmtId="0" fontId="40" fillId="16" borderId="10" xfId="0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/>
    </xf>
    <xf numFmtId="164" fontId="58" fillId="16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left" vertical="center"/>
    </xf>
    <xf numFmtId="0" fontId="9" fillId="0" borderId="39" xfId="0" applyNumberFormat="1" applyFont="1" applyBorder="1" applyAlignment="1">
      <alignment horizontal="center" vertical="center"/>
    </xf>
    <xf numFmtId="0" fontId="59" fillId="18" borderId="52" xfId="0" applyFont="1" applyFill="1" applyBorder="1" applyAlignment="1">
      <alignment horizont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/>
    </xf>
    <xf numFmtId="164" fontId="58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/>
    </xf>
    <xf numFmtId="164" fontId="19" fillId="0" borderId="1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20" fillId="0" borderId="8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center" vertical="center"/>
    </xf>
    <xf numFmtId="164" fontId="58" fillId="0" borderId="8" xfId="0" applyNumberFormat="1" applyFont="1" applyFill="1" applyBorder="1" applyAlignment="1">
      <alignment horizontal="center" vertical="center"/>
    </xf>
    <xf numFmtId="164" fontId="19" fillId="0" borderId="3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48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164" fontId="58" fillId="0" borderId="9" xfId="0" applyNumberFormat="1" applyFont="1" applyFill="1" applyBorder="1" applyAlignment="1">
      <alignment horizontal="center" vertical="center"/>
    </xf>
    <xf numFmtId="164" fontId="19" fillId="0" borderId="29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0" fillId="16" borderId="45" xfId="0" applyNumberFormat="1" applyFont="1" applyFill="1" applyBorder="1" applyAlignment="1">
      <alignment horizontal="center" vertical="center"/>
    </xf>
    <xf numFmtId="0" fontId="10" fillId="16" borderId="6" xfId="0" applyNumberFormat="1" applyFont="1" applyFill="1" applyBorder="1" applyAlignment="1">
      <alignment horizontal="center" vertical="center"/>
    </xf>
    <xf numFmtId="0" fontId="10" fillId="16" borderId="7" xfId="0" applyNumberFormat="1" applyFont="1" applyFill="1" applyBorder="1" applyAlignment="1">
      <alignment horizontal="center" vertical="center"/>
    </xf>
    <xf numFmtId="0" fontId="10" fillId="16" borderId="11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vertical="center"/>
    </xf>
    <xf numFmtId="0" fontId="59" fillId="0" borderId="54" xfId="0" applyNumberFormat="1" applyFont="1" applyBorder="1" applyAlignment="1">
      <alignment horizontal="center" vertical="center"/>
    </xf>
    <xf numFmtId="0" fontId="40" fillId="0" borderId="55" xfId="0" applyNumberFormat="1" applyFont="1" applyBorder="1" applyAlignment="1">
      <alignment horizontal="center" vertical="center"/>
    </xf>
    <xf numFmtId="0" fontId="64" fillId="0" borderId="36" xfId="0" applyNumberFormat="1" applyFont="1" applyFill="1" applyBorder="1" applyAlignment="1">
      <alignment horizontal="center" vertical="center"/>
    </xf>
    <xf numFmtId="0" fontId="65" fillId="0" borderId="18" xfId="0" applyNumberFormat="1" applyFont="1" applyBorder="1" applyAlignment="1">
      <alignment horizontal="center" vertical="center"/>
    </xf>
    <xf numFmtId="0" fontId="65" fillId="0" borderId="56" xfId="0" applyNumberFormat="1" applyFont="1" applyBorder="1" applyAlignment="1">
      <alignment horizontal="center" vertical="center"/>
    </xf>
    <xf numFmtId="0" fontId="65" fillId="0" borderId="57" xfId="0" applyNumberFormat="1" applyFont="1" applyBorder="1" applyAlignment="1">
      <alignment horizontal="center" vertical="center"/>
    </xf>
    <xf numFmtId="0" fontId="66" fillId="0" borderId="0" xfId="0" applyNumberFormat="1" applyFont="1" applyAlignment="1">
      <alignment horizontal="center" vertical="center"/>
    </xf>
    <xf numFmtId="0" fontId="69" fillId="0" borderId="53" xfId="0" applyFont="1" applyBorder="1" applyAlignment="1">
      <alignment horizontal="center" vertical="center"/>
    </xf>
    <xf numFmtId="0" fontId="69" fillId="0" borderId="38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59" fillId="18" borderId="1" xfId="0" applyFont="1" applyFill="1" applyBorder="1" applyAlignment="1">
      <alignment horizontal="center" vertical="center"/>
    </xf>
    <xf numFmtId="0" fontId="69" fillId="0" borderId="40" xfId="0" applyFont="1" applyBorder="1" applyAlignment="1">
      <alignment horizontal="center" vertical="center"/>
    </xf>
    <xf numFmtId="0" fontId="62" fillId="0" borderId="53" xfId="0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51" fillId="19" borderId="48" xfId="0" applyNumberFormat="1" applyFont="1" applyFill="1" applyBorder="1" applyAlignment="1">
      <alignment horizontal="center" vertical="center"/>
    </xf>
    <xf numFmtId="0" fontId="51" fillId="19" borderId="51" xfId="0" applyNumberFormat="1" applyFont="1" applyFill="1" applyBorder="1" applyAlignment="1">
      <alignment horizontal="center" vertical="center"/>
    </xf>
    <xf numFmtId="0" fontId="51" fillId="19" borderId="49" xfId="0" applyNumberFormat="1" applyFont="1" applyFill="1" applyBorder="1" applyAlignment="1">
      <alignment horizontal="center" vertical="center"/>
    </xf>
    <xf numFmtId="0" fontId="51" fillId="19" borderId="50" xfId="0" applyNumberFormat="1" applyFon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 vertical="center"/>
    </xf>
    <xf numFmtId="0" fontId="43" fillId="0" borderId="0" xfId="0" applyNumberFormat="1" applyFont="1" applyBorder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44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1" fillId="0" borderId="34" xfId="0" applyNumberFormat="1" applyFont="1" applyBorder="1" applyAlignment="1">
      <alignment horizontal="center" vertical="center"/>
    </xf>
    <xf numFmtId="0" fontId="61" fillId="0" borderId="34" xfId="0" applyNumberFormat="1" applyFont="1" applyBorder="1" applyAlignment="1">
      <alignment horizontal="center" vertical="center"/>
    </xf>
    <xf numFmtId="0" fontId="59" fillId="18" borderId="28" xfId="0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59" fillId="18" borderId="47" xfId="0" applyFont="1" applyFill="1" applyBorder="1" applyAlignment="1">
      <alignment horizontal="center" vertical="center"/>
    </xf>
    <xf numFmtId="0" fontId="59" fillId="18" borderId="9" xfId="0" applyFont="1" applyFill="1" applyBorder="1" applyAlignment="1">
      <alignment horizontal="center" vertical="center"/>
    </xf>
    <xf numFmtId="0" fontId="59" fillId="16" borderId="1" xfId="0" applyFont="1" applyFill="1" applyBorder="1" applyAlignment="1">
      <alignment horizontal="center" vertical="center"/>
    </xf>
    <xf numFmtId="164" fontId="40" fillId="19" borderId="31" xfId="0" applyNumberFormat="1" applyFont="1" applyFill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40" fillId="19" borderId="28" xfId="0" applyFont="1" applyFill="1" applyBorder="1" applyAlignment="1">
      <alignment horizontal="center" vertical="center"/>
    </xf>
    <xf numFmtId="0" fontId="63" fillId="0" borderId="28" xfId="0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/>
    </xf>
    <xf numFmtId="0" fontId="68" fillId="0" borderId="38" xfId="0" applyFont="1" applyBorder="1" applyAlignment="1">
      <alignment horizontal="center"/>
    </xf>
    <xf numFmtId="0" fontId="68" fillId="0" borderId="46" xfId="0" applyFont="1" applyBorder="1" applyAlignment="1">
      <alignment horizontal="center"/>
    </xf>
    <xf numFmtId="0" fontId="40" fillId="0" borderId="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164" fontId="40" fillId="19" borderId="3" xfId="0" applyNumberFormat="1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0" fillId="0" borderId="47" xfId="0" applyNumberFormat="1" applyFont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59" fillId="18" borderId="6" xfId="0" applyFont="1" applyFill="1" applyBorder="1" applyAlignment="1">
      <alignment horizontal="center" vertical="center"/>
    </xf>
    <xf numFmtId="0" fontId="59" fillId="18" borderId="7" xfId="0" applyFont="1" applyFill="1" applyBorder="1" applyAlignment="1">
      <alignment horizontal="center" vertical="center"/>
    </xf>
    <xf numFmtId="0" fontId="0" fillId="0" borderId="47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59" fillId="18" borderId="5" xfId="0" applyFont="1" applyFill="1" applyBorder="1" applyAlignment="1">
      <alignment horizontal="center" vertical="center"/>
    </xf>
    <xf numFmtId="0" fontId="67" fillId="0" borderId="39" xfId="0" applyFont="1" applyBorder="1" applyAlignment="1">
      <alignment horizontal="center"/>
    </xf>
    <xf numFmtId="0" fontId="67" fillId="0" borderId="38" xfId="0" applyFont="1" applyBorder="1" applyAlignment="1">
      <alignment horizontal="center"/>
    </xf>
    <xf numFmtId="0" fontId="63" fillId="0" borderId="2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50" fillId="0" borderId="9" xfId="0" applyNumberFormat="1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Border="1" applyAlignment="1">
      <alignment horizontal="center" vertical="center"/>
    </xf>
    <xf numFmtId="0" fontId="50" fillId="0" borderId="35" xfId="0" applyNumberFormat="1" applyFont="1" applyBorder="1" applyAlignment="1">
      <alignment horizontal="center" vertical="center"/>
    </xf>
    <xf numFmtId="0" fontId="70" fillId="0" borderId="9" xfId="0" applyNumberFormat="1" applyFont="1" applyFill="1" applyBorder="1" applyAlignment="1">
      <alignment horizontal="left" vertical="center"/>
    </xf>
    <xf numFmtId="0" fontId="70" fillId="0" borderId="0" xfId="0" applyNumberFormat="1" applyFont="1" applyFill="1" applyAlignment="1">
      <alignment horizontal="left" vertical="center"/>
    </xf>
    <xf numFmtId="0" fontId="70" fillId="0" borderId="1" xfId="0" applyNumberFormat="1" applyFont="1" applyFill="1" applyBorder="1" applyAlignment="1">
      <alignment horizontal="left" vertical="center"/>
    </xf>
    <xf numFmtId="0" fontId="71" fillId="0" borderId="1" xfId="0" applyNumberFormat="1" applyFont="1" applyFill="1" applyBorder="1" applyAlignment="1">
      <alignment horizontal="left" vertical="center"/>
    </xf>
    <xf numFmtId="0" fontId="71" fillId="0" borderId="1" xfId="0" applyNumberFormat="1" applyFont="1" applyFill="1" applyBorder="1" applyAlignment="1">
      <alignment horizontal="left" vertical="center" wrapText="1"/>
    </xf>
    <xf numFmtId="0" fontId="71" fillId="16" borderId="28" xfId="0" applyNumberFormat="1" applyFont="1" applyFill="1" applyBorder="1" applyAlignment="1">
      <alignment horizontal="left" vertical="center"/>
    </xf>
    <xf numFmtId="0" fontId="70" fillId="16" borderId="28" xfId="0" applyNumberFormat="1" applyFont="1" applyFill="1" applyBorder="1" applyAlignment="1">
      <alignment horizontal="left" vertical="center"/>
    </xf>
    <xf numFmtId="0" fontId="70" fillId="16" borderId="1" xfId="0" applyNumberFormat="1" applyFont="1" applyFill="1" applyBorder="1" applyAlignment="1">
      <alignment horizontal="left" vertical="center"/>
    </xf>
    <xf numFmtId="0" fontId="70" fillId="0" borderId="8" xfId="0" applyNumberFormat="1" applyFont="1" applyFill="1" applyBorder="1" applyAlignment="1">
      <alignment horizontal="left" vertical="center"/>
    </xf>
    <xf numFmtId="0" fontId="70" fillId="2" borderId="9" xfId="0" applyNumberFormat="1" applyFont="1" applyFill="1" applyBorder="1" applyAlignment="1">
      <alignment horizontal="left" vertical="center"/>
    </xf>
    <xf numFmtId="0" fontId="70" fillId="2" borderId="10" xfId="0" applyNumberFormat="1" applyFont="1" applyFill="1" applyBorder="1" applyAlignment="1">
      <alignment horizontal="left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</xdr:row>
      <xdr:rowOff>53340</xdr:rowOff>
    </xdr:from>
    <xdr:to>
      <xdr:col>3</xdr:col>
      <xdr:colOff>1066800</xdr:colOff>
      <xdr:row>3</xdr:row>
      <xdr:rowOff>106680</xdr:rowOff>
    </xdr:to>
    <xdr:pic>
      <xdr:nvPicPr>
        <xdr:cNvPr id="2523" name="Picture 472" descr="боулинг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495300"/>
          <a:ext cx="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</xdr:colOff>
      <xdr:row>0</xdr:row>
      <xdr:rowOff>190500</xdr:rowOff>
    </xdr:from>
    <xdr:to>
      <xdr:col>8</xdr:col>
      <xdr:colOff>1005840</xdr:colOff>
      <xdr:row>3</xdr:row>
      <xdr:rowOff>121920</xdr:rowOff>
    </xdr:to>
    <xdr:pic>
      <xdr:nvPicPr>
        <xdr:cNvPr id="2524" name="Рисунок 3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89" y="190500"/>
          <a:ext cx="982980" cy="6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6"/>
  </sheetPr>
  <dimension ref="A1:AA86"/>
  <sheetViews>
    <sheetView zoomScale="70" zoomScaleNormal="70" zoomScaleSheetLayoutView="80" workbookViewId="0">
      <selection activeCell="D24" sqref="D24"/>
    </sheetView>
  </sheetViews>
  <sheetFormatPr defaultColWidth="9.140625" defaultRowHeight="15" outlineLevelRow="1" x14ac:dyDescent="0.25"/>
  <cols>
    <col min="1" max="1" width="8.7109375" style="5" bestFit="1" customWidth="1"/>
    <col min="2" max="2" width="8.42578125" style="5" customWidth="1"/>
    <col min="3" max="3" width="34.7109375" style="30" customWidth="1"/>
    <col min="4" max="4" width="15.85546875" style="5" customWidth="1"/>
    <col min="5" max="9" width="7.28515625" style="5" customWidth="1"/>
    <col min="10" max="10" width="10.7109375" style="5" customWidth="1"/>
    <col min="11" max="11" width="12.5703125" style="5" customWidth="1"/>
    <col min="12" max="12" width="11.7109375" style="5" bestFit="1" customWidth="1"/>
    <col min="13" max="13" width="11.42578125" style="5" customWidth="1"/>
    <col min="14" max="14" width="9.5703125" style="5" customWidth="1"/>
    <col min="15" max="15" width="21" style="5" customWidth="1"/>
    <col min="16" max="16" width="9.140625" style="5"/>
    <col min="17" max="17" width="9.7109375" style="5" customWidth="1"/>
    <col min="18" max="18" width="11.7109375" style="5" customWidth="1"/>
    <col min="19" max="16384" width="9.140625" style="5"/>
  </cols>
  <sheetData>
    <row r="1" spans="1:27" ht="30.75" customHeight="1" x14ac:dyDescent="0.25">
      <c r="A1" s="183" t="s">
        <v>83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N1" s="9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24" customHeight="1" x14ac:dyDescent="0.25">
      <c r="A2" s="186" t="s">
        <v>84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9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9.5" x14ac:dyDescent="0.25">
      <c r="A3" s="186" t="s">
        <v>34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8.75" thickBot="1" x14ac:dyDescent="0.3">
      <c r="A4" s="181" t="s">
        <v>27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6" customFormat="1" ht="29.45" customHeight="1" thickBot="1" x14ac:dyDescent="0.3">
      <c r="A5" s="12" t="s">
        <v>26</v>
      </c>
      <c r="B5" s="19" t="s">
        <v>25</v>
      </c>
      <c r="C5" s="34" t="s">
        <v>30</v>
      </c>
      <c r="D5" s="19" t="s">
        <v>32</v>
      </c>
      <c r="E5" s="19" t="s">
        <v>16</v>
      </c>
      <c r="F5" s="19" t="s">
        <v>18</v>
      </c>
      <c r="G5" s="19" t="s">
        <v>17</v>
      </c>
      <c r="H5" s="19" t="s">
        <v>19</v>
      </c>
      <c r="I5" s="19" t="s">
        <v>15</v>
      </c>
      <c r="J5" s="19" t="s">
        <v>55</v>
      </c>
      <c r="K5" s="20" t="s">
        <v>56</v>
      </c>
      <c r="O5" s="5"/>
      <c r="P5" s="5"/>
    </row>
    <row r="6" spans="1:27" s="6" customFormat="1" ht="15" customHeight="1" x14ac:dyDescent="0.25">
      <c r="A6" s="160">
        <v>1</v>
      </c>
      <c r="B6" s="222">
        <v>1</v>
      </c>
      <c r="C6" s="151" t="s">
        <v>46</v>
      </c>
      <c r="D6" s="152" t="s">
        <v>80</v>
      </c>
      <c r="E6" s="153">
        <f>VLOOKUP(C6,C$49:G$80,3,0)</f>
        <v>164</v>
      </c>
      <c r="F6" s="153">
        <f>VLOOKUP(C6,C$49:G$80,4,0)</f>
        <v>237</v>
      </c>
      <c r="G6" s="153">
        <f t="shared" ref="G6:G29" si="0">VLOOKUP(C6,C$49:G$80,5,0)</f>
        <v>161</v>
      </c>
      <c r="H6" s="153">
        <f t="shared" ref="H6:H29" si="1">VLOOKUP(C6,C$49:H$80,6,0)</f>
        <v>211</v>
      </c>
      <c r="I6" s="153">
        <f t="shared" ref="I6:I29" si="2">VLOOKUP(C6,C$49:I$80,7,0)</f>
        <v>212</v>
      </c>
      <c r="J6" s="154">
        <f t="shared" ref="J6:J31" si="3">SUM(E6:I6)</f>
        <v>985</v>
      </c>
      <c r="K6" s="155">
        <f t="shared" ref="K6:K30" si="4">J6/5</f>
        <v>197</v>
      </c>
      <c r="O6" s="5"/>
      <c r="P6" s="5"/>
    </row>
    <row r="7" spans="1:27" s="6" customFormat="1" ht="15" customHeight="1" x14ac:dyDescent="0.25">
      <c r="A7" s="158">
        <v>2</v>
      </c>
      <c r="B7" s="223" t="s">
        <v>3</v>
      </c>
      <c r="C7" s="134" t="s">
        <v>22</v>
      </c>
      <c r="D7" s="18" t="s">
        <v>31</v>
      </c>
      <c r="E7" s="153">
        <f t="shared" ref="E7:E29" si="5">VLOOKUP(C7,C$49:G$80,3,0)</f>
        <v>168</v>
      </c>
      <c r="F7" s="153">
        <f t="shared" ref="F7:F29" si="6">VLOOKUP(C7,C$49:G$80,4,0)</f>
        <v>189</v>
      </c>
      <c r="G7" s="18">
        <f t="shared" si="0"/>
        <v>172</v>
      </c>
      <c r="H7" s="18">
        <f t="shared" si="1"/>
        <v>245</v>
      </c>
      <c r="I7" s="18">
        <f t="shared" si="2"/>
        <v>192</v>
      </c>
      <c r="J7" s="133">
        <f t="shared" si="3"/>
        <v>966</v>
      </c>
      <c r="K7" s="135">
        <f t="shared" si="4"/>
        <v>193.2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15" customHeight="1" x14ac:dyDescent="0.25">
      <c r="A8" s="158">
        <v>3</v>
      </c>
      <c r="B8" s="224" t="s">
        <v>54</v>
      </c>
      <c r="C8" s="137" t="s">
        <v>43</v>
      </c>
      <c r="D8" s="18" t="s">
        <v>31</v>
      </c>
      <c r="E8" s="150">
        <f t="shared" si="5"/>
        <v>258</v>
      </c>
      <c r="F8" s="153">
        <f t="shared" si="6"/>
        <v>168</v>
      </c>
      <c r="G8" s="18">
        <f t="shared" si="0"/>
        <v>135</v>
      </c>
      <c r="H8" s="18">
        <f t="shared" si="1"/>
        <v>211</v>
      </c>
      <c r="I8" s="18">
        <f t="shared" si="2"/>
        <v>183</v>
      </c>
      <c r="J8" s="133">
        <f t="shared" si="3"/>
        <v>955</v>
      </c>
      <c r="K8" s="135">
        <f t="shared" si="4"/>
        <v>191</v>
      </c>
      <c r="N8" s="5"/>
      <c r="O8" s="5"/>
      <c r="P8" s="5"/>
    </row>
    <row r="9" spans="1:27" s="6" customFormat="1" ht="16.5" customHeight="1" x14ac:dyDescent="0.25">
      <c r="A9" s="158">
        <v>4</v>
      </c>
      <c r="B9" s="224" t="s">
        <v>47</v>
      </c>
      <c r="C9" s="137" t="s">
        <v>50</v>
      </c>
      <c r="D9" s="18" t="s">
        <v>31</v>
      </c>
      <c r="E9" s="153">
        <f t="shared" si="5"/>
        <v>174</v>
      </c>
      <c r="F9" s="153">
        <f t="shared" si="6"/>
        <v>163</v>
      </c>
      <c r="G9" s="18">
        <f t="shared" si="0"/>
        <v>174</v>
      </c>
      <c r="H9" s="18">
        <f t="shared" si="1"/>
        <v>191</v>
      </c>
      <c r="I9" s="18">
        <f t="shared" si="2"/>
        <v>225</v>
      </c>
      <c r="J9" s="133">
        <f t="shared" si="3"/>
        <v>927</v>
      </c>
      <c r="K9" s="135">
        <f t="shared" si="4"/>
        <v>185.4</v>
      </c>
      <c r="N9" s="5"/>
      <c r="O9" s="5"/>
      <c r="P9" s="5"/>
    </row>
    <row r="10" spans="1:27" s="6" customFormat="1" ht="15.75" x14ac:dyDescent="0.25">
      <c r="A10" s="158">
        <v>5</v>
      </c>
      <c r="B10" s="225"/>
      <c r="C10" s="140" t="s">
        <v>87</v>
      </c>
      <c r="D10" s="18" t="s">
        <v>31</v>
      </c>
      <c r="E10" s="153">
        <f t="shared" si="5"/>
        <v>183</v>
      </c>
      <c r="F10" s="153">
        <f t="shared" si="6"/>
        <v>164</v>
      </c>
      <c r="G10" s="18">
        <f t="shared" si="0"/>
        <v>212</v>
      </c>
      <c r="H10" s="18">
        <f t="shared" si="1"/>
        <v>165</v>
      </c>
      <c r="I10" s="18">
        <f t="shared" si="2"/>
        <v>167</v>
      </c>
      <c r="J10" s="133">
        <f t="shared" si="3"/>
        <v>891</v>
      </c>
      <c r="K10" s="135">
        <f t="shared" si="4"/>
        <v>178.2</v>
      </c>
      <c r="N10" s="5"/>
      <c r="O10" s="5"/>
      <c r="P10" s="5"/>
    </row>
    <row r="11" spans="1:27" s="6" customFormat="1" ht="15.75" x14ac:dyDescent="0.25">
      <c r="A11" s="158">
        <v>6</v>
      </c>
      <c r="B11" s="224"/>
      <c r="C11" s="141" t="s">
        <v>86</v>
      </c>
      <c r="D11" s="18" t="s">
        <v>31</v>
      </c>
      <c r="E11" s="153">
        <f t="shared" si="5"/>
        <v>181</v>
      </c>
      <c r="F11" s="153">
        <f t="shared" si="6"/>
        <v>165</v>
      </c>
      <c r="G11" s="18">
        <f t="shared" si="0"/>
        <v>189</v>
      </c>
      <c r="H11" s="18">
        <f t="shared" si="1"/>
        <v>191</v>
      </c>
      <c r="I11" s="18">
        <f t="shared" si="2"/>
        <v>159</v>
      </c>
      <c r="J11" s="133">
        <f t="shared" si="3"/>
        <v>885</v>
      </c>
      <c r="K11" s="135">
        <f t="shared" si="4"/>
        <v>177</v>
      </c>
      <c r="N11" s="5"/>
      <c r="O11" s="5"/>
      <c r="P11" s="5"/>
    </row>
    <row r="12" spans="1:27" s="6" customFormat="1" ht="15.75" x14ac:dyDescent="0.25">
      <c r="A12" s="158">
        <v>7</v>
      </c>
      <c r="B12" s="223"/>
      <c r="C12" s="137" t="s">
        <v>79</v>
      </c>
      <c r="D12" s="142" t="s">
        <v>31</v>
      </c>
      <c r="E12" s="153">
        <f t="shared" si="5"/>
        <v>175</v>
      </c>
      <c r="F12" s="153">
        <f t="shared" si="6"/>
        <v>219</v>
      </c>
      <c r="G12" s="18">
        <f t="shared" si="0"/>
        <v>161</v>
      </c>
      <c r="H12" s="18">
        <f t="shared" si="1"/>
        <v>191</v>
      </c>
      <c r="I12" s="18">
        <f t="shared" si="2"/>
        <v>133</v>
      </c>
      <c r="J12" s="133">
        <f t="shared" si="3"/>
        <v>879</v>
      </c>
      <c r="K12" s="135">
        <f t="shared" si="4"/>
        <v>175.8</v>
      </c>
      <c r="N12" s="5"/>
      <c r="O12" s="5"/>
      <c r="P12" s="5"/>
    </row>
    <row r="13" spans="1:27" ht="15.75" x14ac:dyDescent="0.25">
      <c r="A13" s="158">
        <v>8</v>
      </c>
      <c r="B13" s="225" t="s">
        <v>47</v>
      </c>
      <c r="C13" s="137" t="s">
        <v>63</v>
      </c>
      <c r="D13" s="18" t="s">
        <v>31</v>
      </c>
      <c r="E13" s="153">
        <f t="shared" si="5"/>
        <v>117</v>
      </c>
      <c r="F13" s="153">
        <f t="shared" si="6"/>
        <v>202</v>
      </c>
      <c r="G13" s="18">
        <f t="shared" si="0"/>
        <v>170</v>
      </c>
      <c r="H13" s="18">
        <f t="shared" si="1"/>
        <v>189</v>
      </c>
      <c r="I13" s="18">
        <f t="shared" si="2"/>
        <v>193</v>
      </c>
      <c r="J13" s="133">
        <f t="shared" si="3"/>
        <v>871</v>
      </c>
      <c r="K13" s="135">
        <f t="shared" si="4"/>
        <v>174.2</v>
      </c>
      <c r="N13" s="168">
        <f>MAX(E6:I31)</f>
        <v>258</v>
      </c>
    </row>
    <row r="14" spans="1:27" ht="15.75" x14ac:dyDescent="0.25">
      <c r="A14" s="158">
        <v>9</v>
      </c>
      <c r="B14" s="224" t="s">
        <v>47</v>
      </c>
      <c r="C14" s="137" t="s">
        <v>20</v>
      </c>
      <c r="D14" s="18" t="s">
        <v>31</v>
      </c>
      <c r="E14" s="153">
        <f t="shared" si="5"/>
        <v>235</v>
      </c>
      <c r="F14" s="153">
        <f t="shared" si="6"/>
        <v>169</v>
      </c>
      <c r="G14" s="18">
        <f t="shared" si="0"/>
        <v>167</v>
      </c>
      <c r="H14" s="18">
        <f t="shared" si="1"/>
        <v>139</v>
      </c>
      <c r="I14" s="18">
        <f t="shared" si="2"/>
        <v>158</v>
      </c>
      <c r="J14" s="133">
        <f t="shared" si="3"/>
        <v>868</v>
      </c>
      <c r="K14" s="135">
        <f t="shared" si="4"/>
        <v>173.6</v>
      </c>
    </row>
    <row r="15" spans="1:27" ht="15.75" x14ac:dyDescent="0.25">
      <c r="A15" s="158">
        <v>10</v>
      </c>
      <c r="B15" s="223">
        <v>1</v>
      </c>
      <c r="C15" s="137" t="s">
        <v>48</v>
      </c>
      <c r="D15" s="142" t="s">
        <v>65</v>
      </c>
      <c r="E15" s="153">
        <f t="shared" si="5"/>
        <v>153</v>
      </c>
      <c r="F15" s="153">
        <f t="shared" si="6"/>
        <v>178</v>
      </c>
      <c r="G15" s="18">
        <f t="shared" si="0"/>
        <v>168</v>
      </c>
      <c r="H15" s="18">
        <f t="shared" si="1"/>
        <v>210</v>
      </c>
      <c r="I15" s="18">
        <f t="shared" si="2"/>
        <v>147</v>
      </c>
      <c r="J15" s="133">
        <f t="shared" si="3"/>
        <v>856</v>
      </c>
      <c r="K15" s="135">
        <f t="shared" si="4"/>
        <v>171.2</v>
      </c>
    </row>
    <row r="16" spans="1:27" ht="16.5" customHeight="1" x14ac:dyDescent="0.25">
      <c r="A16" s="158">
        <v>11</v>
      </c>
      <c r="B16" s="225" t="s">
        <v>47</v>
      </c>
      <c r="C16" s="140" t="s">
        <v>33</v>
      </c>
      <c r="D16" s="18" t="s">
        <v>31</v>
      </c>
      <c r="E16" s="153">
        <f t="shared" si="5"/>
        <v>146</v>
      </c>
      <c r="F16" s="153">
        <f t="shared" si="6"/>
        <v>154</v>
      </c>
      <c r="G16" s="18">
        <f t="shared" si="0"/>
        <v>201</v>
      </c>
      <c r="H16" s="18">
        <f t="shared" si="1"/>
        <v>158</v>
      </c>
      <c r="I16" s="18">
        <f t="shared" si="2"/>
        <v>192</v>
      </c>
      <c r="J16" s="133">
        <f t="shared" si="3"/>
        <v>851</v>
      </c>
      <c r="K16" s="135">
        <f t="shared" si="4"/>
        <v>170.2</v>
      </c>
    </row>
    <row r="17" spans="1:11" ht="15.75" customHeight="1" x14ac:dyDescent="0.25">
      <c r="A17" s="158">
        <v>12</v>
      </c>
      <c r="B17" s="224" t="s">
        <v>3</v>
      </c>
      <c r="C17" s="137" t="s">
        <v>51</v>
      </c>
      <c r="D17" s="18" t="s">
        <v>31</v>
      </c>
      <c r="E17" s="153">
        <f t="shared" si="5"/>
        <v>158</v>
      </c>
      <c r="F17" s="153">
        <f t="shared" si="6"/>
        <v>174</v>
      </c>
      <c r="G17" s="18">
        <f t="shared" si="0"/>
        <v>187</v>
      </c>
      <c r="H17" s="18">
        <f t="shared" si="1"/>
        <v>136</v>
      </c>
      <c r="I17" s="18">
        <f t="shared" si="2"/>
        <v>187</v>
      </c>
      <c r="J17" s="133">
        <f t="shared" si="3"/>
        <v>842</v>
      </c>
      <c r="K17" s="135">
        <f t="shared" si="4"/>
        <v>168.4</v>
      </c>
    </row>
    <row r="18" spans="1:11" ht="15.75" customHeight="1" x14ac:dyDescent="0.25">
      <c r="A18" s="158">
        <v>13</v>
      </c>
      <c r="B18" s="225" t="s">
        <v>47</v>
      </c>
      <c r="C18" s="140" t="s">
        <v>88</v>
      </c>
      <c r="D18" s="18" t="s">
        <v>31</v>
      </c>
      <c r="E18" s="153">
        <f t="shared" si="5"/>
        <v>155</v>
      </c>
      <c r="F18" s="153">
        <f t="shared" si="6"/>
        <v>173</v>
      </c>
      <c r="G18" s="18">
        <f t="shared" si="0"/>
        <v>158</v>
      </c>
      <c r="H18" s="18">
        <f t="shared" si="1"/>
        <v>169</v>
      </c>
      <c r="I18" s="18">
        <f t="shared" si="2"/>
        <v>144</v>
      </c>
      <c r="J18" s="133">
        <f t="shared" si="3"/>
        <v>799</v>
      </c>
      <c r="K18" s="135">
        <f t="shared" si="4"/>
        <v>159.80000000000001</v>
      </c>
    </row>
    <row r="19" spans="1:11" ht="15.75" customHeight="1" x14ac:dyDescent="0.25">
      <c r="A19" s="158">
        <v>14</v>
      </c>
      <c r="B19" s="223">
        <v>3</v>
      </c>
      <c r="C19" s="137" t="s">
        <v>62</v>
      </c>
      <c r="D19" s="18" t="s">
        <v>31</v>
      </c>
      <c r="E19" s="153">
        <f t="shared" si="5"/>
        <v>162</v>
      </c>
      <c r="F19" s="153">
        <f t="shared" si="6"/>
        <v>139</v>
      </c>
      <c r="G19" s="18">
        <f t="shared" si="0"/>
        <v>191</v>
      </c>
      <c r="H19" s="18">
        <f t="shared" si="1"/>
        <v>149</v>
      </c>
      <c r="I19" s="18">
        <f t="shared" si="2"/>
        <v>148</v>
      </c>
      <c r="J19" s="133">
        <f t="shared" si="3"/>
        <v>789</v>
      </c>
      <c r="K19" s="135">
        <f t="shared" si="4"/>
        <v>157.80000000000001</v>
      </c>
    </row>
    <row r="20" spans="1:11" ht="15.75" customHeight="1" x14ac:dyDescent="0.25">
      <c r="A20" s="158">
        <v>15</v>
      </c>
      <c r="B20" s="223">
        <v>1</v>
      </c>
      <c r="C20" s="143" t="s">
        <v>49</v>
      </c>
      <c r="D20" s="18" t="s">
        <v>31</v>
      </c>
      <c r="E20" s="153">
        <f t="shared" si="5"/>
        <v>138</v>
      </c>
      <c r="F20" s="153">
        <f t="shared" si="6"/>
        <v>150</v>
      </c>
      <c r="G20" s="18">
        <f t="shared" si="0"/>
        <v>175</v>
      </c>
      <c r="H20" s="18">
        <f t="shared" si="1"/>
        <v>152</v>
      </c>
      <c r="I20" s="18">
        <f t="shared" si="2"/>
        <v>163</v>
      </c>
      <c r="J20" s="133">
        <f t="shared" si="3"/>
        <v>778</v>
      </c>
      <c r="K20" s="135">
        <f t="shared" si="4"/>
        <v>155.6</v>
      </c>
    </row>
    <row r="21" spans="1:11" ht="15.75" customHeight="1" x14ac:dyDescent="0.25">
      <c r="A21" s="158">
        <v>16</v>
      </c>
      <c r="B21" s="223">
        <v>3</v>
      </c>
      <c r="C21" s="137" t="s">
        <v>45</v>
      </c>
      <c r="D21" s="18" t="s">
        <v>31</v>
      </c>
      <c r="E21" s="153">
        <f t="shared" si="5"/>
        <v>158</v>
      </c>
      <c r="F21" s="153">
        <f t="shared" si="6"/>
        <v>157</v>
      </c>
      <c r="G21" s="18">
        <f t="shared" si="0"/>
        <v>140</v>
      </c>
      <c r="H21" s="18">
        <f t="shared" si="1"/>
        <v>156</v>
      </c>
      <c r="I21" s="18">
        <f t="shared" si="2"/>
        <v>158</v>
      </c>
      <c r="J21" s="133">
        <f t="shared" si="3"/>
        <v>769</v>
      </c>
      <c r="K21" s="135">
        <f t="shared" si="4"/>
        <v>153.80000000000001</v>
      </c>
    </row>
    <row r="22" spans="1:11" ht="15.75" customHeight="1" x14ac:dyDescent="0.25">
      <c r="A22" s="158">
        <v>17</v>
      </c>
      <c r="B22" s="223" t="s">
        <v>47</v>
      </c>
      <c r="C22" s="137" t="s">
        <v>60</v>
      </c>
      <c r="D22" s="142" t="s">
        <v>65</v>
      </c>
      <c r="E22" s="153">
        <f t="shared" si="5"/>
        <v>150</v>
      </c>
      <c r="F22" s="153">
        <f t="shared" si="6"/>
        <v>177</v>
      </c>
      <c r="G22" s="18">
        <f t="shared" si="0"/>
        <v>152</v>
      </c>
      <c r="H22" s="18">
        <f t="shared" si="1"/>
        <v>147</v>
      </c>
      <c r="I22" s="18">
        <f t="shared" si="2"/>
        <v>141</v>
      </c>
      <c r="J22" s="133">
        <f t="shared" si="3"/>
        <v>767</v>
      </c>
      <c r="K22" s="135">
        <f t="shared" si="4"/>
        <v>153.4</v>
      </c>
    </row>
    <row r="23" spans="1:11" ht="15.75" customHeight="1" x14ac:dyDescent="0.25">
      <c r="A23" s="158">
        <v>18</v>
      </c>
      <c r="B23" s="225"/>
      <c r="C23" s="143" t="s">
        <v>64</v>
      </c>
      <c r="D23" s="18" t="s">
        <v>31</v>
      </c>
      <c r="E23" s="153">
        <f t="shared" si="5"/>
        <v>171</v>
      </c>
      <c r="F23" s="153">
        <f t="shared" si="6"/>
        <v>172</v>
      </c>
      <c r="G23" s="18">
        <f t="shared" si="0"/>
        <v>112</v>
      </c>
      <c r="H23" s="18">
        <f t="shared" si="1"/>
        <v>145</v>
      </c>
      <c r="I23" s="18">
        <f t="shared" si="2"/>
        <v>161</v>
      </c>
      <c r="J23" s="133">
        <f t="shared" si="3"/>
        <v>761</v>
      </c>
      <c r="K23" s="135">
        <f t="shared" si="4"/>
        <v>152.19999999999999</v>
      </c>
    </row>
    <row r="24" spans="1:11" ht="15.75" customHeight="1" x14ac:dyDescent="0.25">
      <c r="A24" s="158">
        <v>19</v>
      </c>
      <c r="B24" s="223" t="s">
        <v>47</v>
      </c>
      <c r="C24" s="137" t="s">
        <v>52</v>
      </c>
      <c r="D24" s="18" t="s">
        <v>31</v>
      </c>
      <c r="E24" s="153">
        <f t="shared" si="5"/>
        <v>145</v>
      </c>
      <c r="F24" s="153">
        <f t="shared" si="6"/>
        <v>143</v>
      </c>
      <c r="G24" s="18">
        <f t="shared" si="0"/>
        <v>155</v>
      </c>
      <c r="H24" s="18">
        <f t="shared" si="1"/>
        <v>142</v>
      </c>
      <c r="I24" s="18">
        <f t="shared" si="2"/>
        <v>174</v>
      </c>
      <c r="J24" s="133">
        <f t="shared" si="3"/>
        <v>759</v>
      </c>
      <c r="K24" s="135">
        <f t="shared" si="4"/>
        <v>151.80000000000001</v>
      </c>
    </row>
    <row r="25" spans="1:11" ht="15.75" customHeight="1" x14ac:dyDescent="0.25">
      <c r="A25" s="158">
        <v>20</v>
      </c>
      <c r="B25" s="223"/>
      <c r="C25" s="137" t="s">
        <v>61</v>
      </c>
      <c r="D25" s="142" t="s">
        <v>65</v>
      </c>
      <c r="E25" s="153">
        <f t="shared" si="5"/>
        <v>178</v>
      </c>
      <c r="F25" s="153">
        <f t="shared" si="6"/>
        <v>150</v>
      </c>
      <c r="G25" s="18">
        <f t="shared" si="0"/>
        <v>133</v>
      </c>
      <c r="H25" s="18">
        <f t="shared" si="1"/>
        <v>109</v>
      </c>
      <c r="I25" s="18">
        <f t="shared" si="2"/>
        <v>132</v>
      </c>
      <c r="J25" s="133">
        <f t="shared" si="3"/>
        <v>702</v>
      </c>
      <c r="K25" s="135">
        <f t="shared" si="4"/>
        <v>140.4</v>
      </c>
    </row>
    <row r="26" spans="1:11" ht="15.75" customHeight="1" x14ac:dyDescent="0.25">
      <c r="A26" s="158">
        <v>21</v>
      </c>
      <c r="B26" s="225"/>
      <c r="C26" s="140" t="s">
        <v>89</v>
      </c>
      <c r="D26" s="18" t="s">
        <v>31</v>
      </c>
      <c r="E26" s="153">
        <f t="shared" si="5"/>
        <v>126</v>
      </c>
      <c r="F26" s="153">
        <f t="shared" si="6"/>
        <v>135</v>
      </c>
      <c r="G26" s="18">
        <f t="shared" si="0"/>
        <v>145</v>
      </c>
      <c r="H26" s="18">
        <f t="shared" si="1"/>
        <v>120</v>
      </c>
      <c r="I26" s="18">
        <f t="shared" si="2"/>
        <v>170</v>
      </c>
      <c r="J26" s="133">
        <f t="shared" si="3"/>
        <v>696</v>
      </c>
      <c r="K26" s="135">
        <f t="shared" si="4"/>
        <v>139.19999999999999</v>
      </c>
    </row>
    <row r="27" spans="1:11" ht="15.75" customHeight="1" x14ac:dyDescent="0.25">
      <c r="A27" s="158">
        <v>22</v>
      </c>
      <c r="B27" s="225"/>
      <c r="C27" s="141" t="s">
        <v>58</v>
      </c>
      <c r="D27" s="18" t="s">
        <v>31</v>
      </c>
      <c r="E27" s="153">
        <f t="shared" si="5"/>
        <v>157</v>
      </c>
      <c r="F27" s="153">
        <f t="shared" si="6"/>
        <v>155</v>
      </c>
      <c r="G27" s="18">
        <f t="shared" si="0"/>
        <v>115</v>
      </c>
      <c r="H27" s="18">
        <f t="shared" si="1"/>
        <v>123</v>
      </c>
      <c r="I27" s="18">
        <f t="shared" si="2"/>
        <v>122</v>
      </c>
      <c r="J27" s="133">
        <f t="shared" si="3"/>
        <v>672</v>
      </c>
      <c r="K27" s="135">
        <f t="shared" si="4"/>
        <v>134.4</v>
      </c>
    </row>
    <row r="28" spans="1:11" ht="15.75" customHeight="1" x14ac:dyDescent="0.25">
      <c r="A28" s="158">
        <v>23</v>
      </c>
      <c r="B28" s="223"/>
      <c r="C28" s="140" t="s">
        <v>57</v>
      </c>
      <c r="D28" s="18" t="s">
        <v>31</v>
      </c>
      <c r="E28" s="153">
        <f t="shared" si="5"/>
        <v>125</v>
      </c>
      <c r="F28" s="153">
        <f t="shared" si="6"/>
        <v>137</v>
      </c>
      <c r="G28" s="18">
        <f t="shared" si="0"/>
        <v>135</v>
      </c>
      <c r="H28" s="18">
        <f t="shared" si="1"/>
        <v>142</v>
      </c>
      <c r="I28" s="18">
        <f t="shared" si="2"/>
        <v>126</v>
      </c>
      <c r="J28" s="133">
        <f t="shared" si="3"/>
        <v>665</v>
      </c>
      <c r="K28" s="135">
        <f t="shared" si="4"/>
        <v>133</v>
      </c>
    </row>
    <row r="29" spans="1:11" ht="15.75" customHeight="1" x14ac:dyDescent="0.25">
      <c r="A29" s="158">
        <v>24</v>
      </c>
      <c r="B29" s="224"/>
      <c r="C29" s="137" t="s">
        <v>59</v>
      </c>
      <c r="D29" s="18" t="s">
        <v>31</v>
      </c>
      <c r="E29" s="153">
        <f t="shared" si="5"/>
        <v>124</v>
      </c>
      <c r="F29" s="153">
        <f t="shared" si="6"/>
        <v>154</v>
      </c>
      <c r="G29" s="18">
        <f t="shared" si="0"/>
        <v>138</v>
      </c>
      <c r="H29" s="18">
        <f t="shared" si="1"/>
        <v>132</v>
      </c>
      <c r="I29" s="18">
        <f t="shared" si="2"/>
        <v>108</v>
      </c>
      <c r="J29" s="133">
        <f t="shared" si="3"/>
        <v>656</v>
      </c>
      <c r="K29" s="135">
        <f t="shared" si="4"/>
        <v>131.19999999999999</v>
      </c>
    </row>
    <row r="30" spans="1:11" ht="15.75" customHeight="1" x14ac:dyDescent="0.25">
      <c r="A30" s="158">
        <v>25</v>
      </c>
      <c r="B30" s="226"/>
      <c r="C30" s="128"/>
      <c r="D30" s="17" t="s">
        <v>31</v>
      </c>
      <c r="E30" s="18"/>
      <c r="F30" s="46"/>
      <c r="G30" s="18"/>
      <c r="H30" s="18"/>
      <c r="I30" s="18"/>
      <c r="J30" s="127">
        <f t="shared" si="3"/>
        <v>0</v>
      </c>
      <c r="K30" s="64">
        <f t="shared" si="4"/>
        <v>0</v>
      </c>
    </row>
    <row r="31" spans="1:11" ht="15.75" customHeight="1" outlineLevel="1" thickBot="1" x14ac:dyDescent="0.3">
      <c r="A31" s="159">
        <v>28</v>
      </c>
      <c r="B31" s="227"/>
      <c r="C31" s="126"/>
      <c r="D31" s="21" t="s">
        <v>31</v>
      </c>
      <c r="E31" s="38"/>
      <c r="F31" s="49"/>
      <c r="G31" s="38"/>
      <c r="H31" s="38"/>
      <c r="I31" s="38"/>
      <c r="J31" s="70">
        <f t="shared" si="3"/>
        <v>0</v>
      </c>
      <c r="K31" s="71">
        <f t="shared" ref="K31" si="7">J31/5</f>
        <v>0</v>
      </c>
    </row>
    <row r="32" spans="1:11" ht="16.149999999999999" customHeight="1" outlineLevel="1" x14ac:dyDescent="0.25"/>
    <row r="33" spans="1:14" ht="16.5" customHeight="1" outlineLevel="1" thickBot="1" x14ac:dyDescent="0.3">
      <c r="A33" s="181" t="s">
        <v>28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4" ht="27.75" customHeight="1" outlineLevel="1" thickBot="1" x14ac:dyDescent="0.3">
      <c r="A34" s="12" t="s">
        <v>26</v>
      </c>
      <c r="B34" s="19" t="s">
        <v>25</v>
      </c>
      <c r="C34" s="34" t="s">
        <v>30</v>
      </c>
      <c r="D34" s="19" t="s">
        <v>32</v>
      </c>
      <c r="E34" s="19" t="s">
        <v>16</v>
      </c>
      <c r="F34" s="19" t="s">
        <v>18</v>
      </c>
      <c r="G34" s="19" t="s">
        <v>17</v>
      </c>
      <c r="H34" s="19" t="s">
        <v>19</v>
      </c>
      <c r="I34" s="19" t="s">
        <v>15</v>
      </c>
      <c r="J34" s="19" t="s">
        <v>55</v>
      </c>
      <c r="K34" s="20" t="s">
        <v>56</v>
      </c>
    </row>
    <row r="35" spans="1:14" ht="16.899999999999999" customHeight="1" outlineLevel="1" x14ac:dyDescent="0.25">
      <c r="A35" s="157">
        <v>1</v>
      </c>
      <c r="B35" s="144" t="s">
        <v>3</v>
      </c>
      <c r="C35" s="145" t="s">
        <v>44</v>
      </c>
      <c r="D35" s="146" t="s">
        <v>31</v>
      </c>
      <c r="E35" s="131">
        <f t="shared" ref="E35:E42" si="8">VLOOKUP(C35,C$49:G$80,3,0)</f>
        <v>173</v>
      </c>
      <c r="F35" s="131">
        <f t="shared" ref="F35:F42" si="9">VLOOKUP(C35,C$49:G$80,4,0)</f>
        <v>191</v>
      </c>
      <c r="G35" s="150">
        <f t="shared" ref="G35:G42" si="10">VLOOKUP(C35,C$49:G$80,5,0)</f>
        <v>202</v>
      </c>
      <c r="H35" s="131">
        <f t="shared" ref="H35:H42" si="11">VLOOKUP(C35,C$49:H$80,6,0)</f>
        <v>175</v>
      </c>
      <c r="I35" s="131">
        <f t="shared" ref="I35:I42" si="12">VLOOKUP(C35,C$49:I$80,7,0)</f>
        <v>131</v>
      </c>
      <c r="J35" s="147">
        <f t="shared" ref="J35:J44" si="13">SUM(E35:I35)</f>
        <v>872</v>
      </c>
      <c r="K35" s="148">
        <f t="shared" ref="K35:K44" si="14">J35/5</f>
        <v>174.4</v>
      </c>
    </row>
    <row r="36" spans="1:14" ht="16.149999999999999" customHeight="1" outlineLevel="1" collapsed="1" x14ac:dyDescent="0.25">
      <c r="A36" s="158">
        <v>2</v>
      </c>
      <c r="B36" s="149" t="s">
        <v>3</v>
      </c>
      <c r="C36" s="132" t="s">
        <v>23</v>
      </c>
      <c r="D36" s="142" t="s">
        <v>31</v>
      </c>
      <c r="E36" s="131">
        <f t="shared" si="8"/>
        <v>128</v>
      </c>
      <c r="F36" s="131">
        <f t="shared" si="9"/>
        <v>171</v>
      </c>
      <c r="G36" s="11">
        <f t="shared" si="10"/>
        <v>127</v>
      </c>
      <c r="H36" s="11">
        <f t="shared" si="11"/>
        <v>184</v>
      </c>
      <c r="I36" s="11">
        <f t="shared" si="12"/>
        <v>137</v>
      </c>
      <c r="J36" s="133">
        <f t="shared" si="13"/>
        <v>747</v>
      </c>
      <c r="K36" s="135">
        <f t="shared" si="14"/>
        <v>149.4</v>
      </c>
      <c r="N36" s="168">
        <f>MAX(E35:I44)</f>
        <v>202</v>
      </c>
    </row>
    <row r="37" spans="1:14" ht="16.899999999999999" customHeight="1" outlineLevel="1" x14ac:dyDescent="0.25">
      <c r="A37" s="158">
        <v>3</v>
      </c>
      <c r="B37" s="11">
        <v>1</v>
      </c>
      <c r="C37" s="137" t="s">
        <v>53</v>
      </c>
      <c r="D37" s="142" t="s">
        <v>31</v>
      </c>
      <c r="E37" s="131">
        <f t="shared" si="8"/>
        <v>147</v>
      </c>
      <c r="F37" s="131">
        <f t="shared" si="9"/>
        <v>139</v>
      </c>
      <c r="G37" s="11">
        <f t="shared" si="10"/>
        <v>124</v>
      </c>
      <c r="H37" s="11">
        <f t="shared" si="11"/>
        <v>127</v>
      </c>
      <c r="I37" s="11">
        <f t="shared" si="12"/>
        <v>191</v>
      </c>
      <c r="J37" s="133">
        <f t="shared" si="13"/>
        <v>728</v>
      </c>
      <c r="K37" s="135">
        <f t="shared" si="14"/>
        <v>145.6</v>
      </c>
      <c r="M37" s="15"/>
    </row>
    <row r="38" spans="1:14" ht="16.899999999999999" customHeight="1" outlineLevel="1" x14ac:dyDescent="0.25">
      <c r="A38" s="158">
        <v>4</v>
      </c>
      <c r="B38" s="11"/>
      <c r="C38" s="137" t="s">
        <v>68</v>
      </c>
      <c r="D38" s="142" t="s">
        <v>31</v>
      </c>
      <c r="E38" s="131">
        <f t="shared" si="8"/>
        <v>153</v>
      </c>
      <c r="F38" s="131">
        <f t="shared" si="9"/>
        <v>119</v>
      </c>
      <c r="G38" s="11">
        <f t="shared" si="10"/>
        <v>151</v>
      </c>
      <c r="H38" s="11">
        <f t="shared" si="11"/>
        <v>133</v>
      </c>
      <c r="I38" s="11">
        <f t="shared" si="12"/>
        <v>141</v>
      </c>
      <c r="J38" s="133">
        <f t="shared" si="13"/>
        <v>697</v>
      </c>
      <c r="K38" s="135">
        <f t="shared" si="14"/>
        <v>139.4</v>
      </c>
      <c r="M38" s="15"/>
    </row>
    <row r="39" spans="1:14" ht="16.899999999999999" customHeight="1" outlineLevel="1" x14ac:dyDescent="0.25">
      <c r="A39" s="158">
        <v>5</v>
      </c>
      <c r="B39" s="149"/>
      <c r="C39" s="137" t="s">
        <v>98</v>
      </c>
      <c r="D39" s="142" t="s">
        <v>31</v>
      </c>
      <c r="E39" s="131">
        <f t="shared" si="8"/>
        <v>139</v>
      </c>
      <c r="F39" s="131">
        <f t="shared" si="9"/>
        <v>141</v>
      </c>
      <c r="G39" s="11">
        <f t="shared" si="10"/>
        <v>115</v>
      </c>
      <c r="H39" s="11">
        <f t="shared" si="11"/>
        <v>145</v>
      </c>
      <c r="I39" s="11">
        <f t="shared" si="12"/>
        <v>141</v>
      </c>
      <c r="J39" s="133">
        <f t="shared" si="13"/>
        <v>681</v>
      </c>
      <c r="K39" s="135">
        <f t="shared" si="14"/>
        <v>136.19999999999999</v>
      </c>
      <c r="M39" s="15"/>
    </row>
    <row r="40" spans="1:14" ht="16.899999999999999" customHeight="1" outlineLevel="1" x14ac:dyDescent="0.25">
      <c r="A40" s="158">
        <v>6</v>
      </c>
      <c r="B40" s="149"/>
      <c r="C40" s="137" t="s">
        <v>85</v>
      </c>
      <c r="D40" s="142" t="s">
        <v>31</v>
      </c>
      <c r="E40" s="131">
        <f t="shared" si="8"/>
        <v>79</v>
      </c>
      <c r="F40" s="131">
        <f t="shared" si="9"/>
        <v>148</v>
      </c>
      <c r="G40" s="11">
        <f t="shared" si="10"/>
        <v>133</v>
      </c>
      <c r="H40" s="11">
        <f t="shared" si="11"/>
        <v>133</v>
      </c>
      <c r="I40" s="11">
        <f t="shared" si="12"/>
        <v>126</v>
      </c>
      <c r="J40" s="133">
        <f t="shared" si="13"/>
        <v>619</v>
      </c>
      <c r="K40" s="135">
        <f t="shared" si="14"/>
        <v>123.8</v>
      </c>
      <c r="M40" s="15"/>
    </row>
    <row r="41" spans="1:14" ht="16.149999999999999" customHeight="1" outlineLevel="1" x14ac:dyDescent="0.25">
      <c r="A41" s="158">
        <v>7</v>
      </c>
      <c r="B41" s="11">
        <v>1</v>
      </c>
      <c r="C41" s="137" t="s">
        <v>67</v>
      </c>
      <c r="D41" s="142" t="s">
        <v>31</v>
      </c>
      <c r="E41" s="131">
        <f t="shared" si="8"/>
        <v>109</v>
      </c>
      <c r="F41" s="131">
        <f t="shared" si="9"/>
        <v>133</v>
      </c>
      <c r="G41" s="11">
        <f t="shared" si="10"/>
        <v>117</v>
      </c>
      <c r="H41" s="11">
        <f t="shared" si="11"/>
        <v>138</v>
      </c>
      <c r="I41" s="11">
        <f t="shared" si="12"/>
        <v>93</v>
      </c>
      <c r="J41" s="133">
        <f t="shared" si="13"/>
        <v>590</v>
      </c>
      <c r="K41" s="135">
        <f t="shared" si="14"/>
        <v>118</v>
      </c>
      <c r="M41" s="15"/>
    </row>
    <row r="42" spans="1:14" ht="16.149999999999999" customHeight="1" outlineLevel="1" x14ac:dyDescent="0.25">
      <c r="A42" s="158">
        <v>8</v>
      </c>
      <c r="B42" s="149"/>
      <c r="C42" s="137" t="s">
        <v>66</v>
      </c>
      <c r="D42" s="18" t="s">
        <v>31</v>
      </c>
      <c r="E42" s="131">
        <f t="shared" si="8"/>
        <v>112</v>
      </c>
      <c r="F42" s="131">
        <f t="shared" si="9"/>
        <v>93</v>
      </c>
      <c r="G42" s="11">
        <f t="shared" si="10"/>
        <v>96</v>
      </c>
      <c r="H42" s="11">
        <f t="shared" si="11"/>
        <v>87</v>
      </c>
      <c r="I42" s="11">
        <f t="shared" si="12"/>
        <v>120</v>
      </c>
      <c r="J42" s="133">
        <f t="shared" si="13"/>
        <v>508</v>
      </c>
      <c r="K42" s="135">
        <f t="shared" si="14"/>
        <v>101.6</v>
      </c>
      <c r="M42" s="15"/>
    </row>
    <row r="43" spans="1:14" ht="16.149999999999999" customHeight="1" outlineLevel="1" x14ac:dyDescent="0.25">
      <c r="A43" s="158">
        <v>9</v>
      </c>
      <c r="B43" s="35"/>
      <c r="C43" s="40"/>
      <c r="D43" s="14" t="s">
        <v>31</v>
      </c>
      <c r="E43" s="11"/>
      <c r="F43" s="11"/>
      <c r="G43" s="11"/>
      <c r="H43" s="11"/>
      <c r="I43" s="11"/>
      <c r="J43" s="69">
        <f t="shared" si="13"/>
        <v>0</v>
      </c>
      <c r="K43" s="64">
        <f t="shared" si="14"/>
        <v>0</v>
      </c>
      <c r="M43" s="15"/>
    </row>
    <row r="44" spans="1:14" ht="16.149999999999999" customHeight="1" outlineLevel="1" thickBot="1" x14ac:dyDescent="0.3">
      <c r="A44" s="159">
        <v>10</v>
      </c>
      <c r="B44" s="65"/>
      <c r="C44" s="66"/>
      <c r="D44" s="67" t="s">
        <v>31</v>
      </c>
      <c r="E44" s="68"/>
      <c r="F44" s="68"/>
      <c r="G44" s="68"/>
      <c r="H44" s="68"/>
      <c r="I44" s="68"/>
      <c r="J44" s="70">
        <f t="shared" si="13"/>
        <v>0</v>
      </c>
      <c r="K44" s="71">
        <f t="shared" si="14"/>
        <v>0</v>
      </c>
      <c r="M44" s="15"/>
    </row>
    <row r="45" spans="1:14" ht="16.149999999999999" customHeight="1" outlineLevel="1" x14ac:dyDescent="0.25">
      <c r="M45" s="156"/>
    </row>
    <row r="46" spans="1:14" ht="16.149999999999999" customHeight="1" outlineLevel="1" x14ac:dyDescent="0.25">
      <c r="M46" s="156"/>
      <c r="N46" s="156"/>
    </row>
    <row r="47" spans="1:14" ht="16.149999999999999" customHeight="1" outlineLevel="1" thickBot="1" x14ac:dyDescent="0.3">
      <c r="A47" s="189" t="s">
        <v>92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</row>
    <row r="48" spans="1:14" ht="31.15" customHeight="1" outlineLevel="1" thickBot="1" x14ac:dyDescent="0.25">
      <c r="A48" s="12" t="s">
        <v>94</v>
      </c>
      <c r="B48" s="101" t="s">
        <v>25</v>
      </c>
      <c r="C48" s="34" t="s">
        <v>30</v>
      </c>
      <c r="D48" s="19" t="s">
        <v>32</v>
      </c>
      <c r="E48" s="19" t="s">
        <v>16</v>
      </c>
      <c r="F48" s="19" t="s">
        <v>18</v>
      </c>
      <c r="G48" s="19" t="s">
        <v>17</v>
      </c>
      <c r="H48" s="19" t="s">
        <v>19</v>
      </c>
      <c r="I48" s="19" t="s">
        <v>15</v>
      </c>
      <c r="J48" s="19" t="s">
        <v>90</v>
      </c>
      <c r="K48" s="19" t="s">
        <v>55</v>
      </c>
      <c r="L48" s="20" t="s">
        <v>56</v>
      </c>
      <c r="M48" s="130" t="s">
        <v>91</v>
      </c>
      <c r="N48" s="129" t="s">
        <v>26</v>
      </c>
    </row>
    <row r="49" spans="1:21" ht="16.149999999999999" customHeight="1" outlineLevel="1" x14ac:dyDescent="0.25">
      <c r="A49" s="194">
        <v>1</v>
      </c>
      <c r="B49" s="99" t="s">
        <v>2</v>
      </c>
      <c r="C49" s="100" t="s">
        <v>60</v>
      </c>
      <c r="D49" s="95" t="s">
        <v>31</v>
      </c>
      <c r="E49" s="89">
        <v>150</v>
      </c>
      <c r="F49" s="89">
        <v>177</v>
      </c>
      <c r="G49" s="89">
        <v>152</v>
      </c>
      <c r="H49" s="89">
        <v>147</v>
      </c>
      <c r="I49" s="89">
        <v>141</v>
      </c>
      <c r="J49" s="89"/>
      <c r="K49" s="75">
        <f t="shared" ref="K49:K82" si="15">SUM(E49:J49)</f>
        <v>767</v>
      </c>
      <c r="L49" s="77">
        <f>K49/5</f>
        <v>153.4</v>
      </c>
      <c r="M49" s="180">
        <f>SUM(K49:K50)</f>
        <v>1528</v>
      </c>
      <c r="N49" s="169">
        <f>RANK(M49,$M$49:$M$82)</f>
        <v>13</v>
      </c>
    </row>
    <row r="50" spans="1:21" ht="15.75" x14ac:dyDescent="0.25">
      <c r="A50" s="173"/>
      <c r="B50" s="39"/>
      <c r="C50" s="80" t="s">
        <v>64</v>
      </c>
      <c r="D50" s="72" t="s">
        <v>31</v>
      </c>
      <c r="E50" s="73">
        <v>171</v>
      </c>
      <c r="F50" s="73">
        <v>172</v>
      </c>
      <c r="G50" s="73">
        <v>112</v>
      </c>
      <c r="H50" s="78">
        <v>145</v>
      </c>
      <c r="I50" s="73">
        <v>161</v>
      </c>
      <c r="J50" s="73"/>
      <c r="K50" s="73">
        <f t="shared" si="15"/>
        <v>761</v>
      </c>
      <c r="L50" s="74">
        <f t="shared" ref="L50:L82" si="16">K50/5</f>
        <v>152.19999999999999</v>
      </c>
      <c r="M50" s="179"/>
      <c r="N50" s="174"/>
    </row>
    <row r="51" spans="1:21" ht="15.75" x14ac:dyDescent="0.25">
      <c r="A51" s="173">
        <v>2</v>
      </c>
      <c r="B51" s="39" t="s">
        <v>3</v>
      </c>
      <c r="C51" s="80" t="s">
        <v>44</v>
      </c>
      <c r="D51" s="72" t="s">
        <v>31</v>
      </c>
      <c r="E51" s="87">
        <v>173</v>
      </c>
      <c r="F51" s="87">
        <v>191</v>
      </c>
      <c r="G51" s="87">
        <v>202</v>
      </c>
      <c r="H51" s="87">
        <v>175</v>
      </c>
      <c r="I51" s="87">
        <v>131</v>
      </c>
      <c r="J51" s="87">
        <v>40</v>
      </c>
      <c r="K51" s="73">
        <f t="shared" si="15"/>
        <v>912</v>
      </c>
      <c r="L51" s="74">
        <f t="shared" si="16"/>
        <v>182.4</v>
      </c>
      <c r="M51" s="177">
        <f t="shared" ref="M51" si="17">SUM(K51:K52)</f>
        <v>1542</v>
      </c>
      <c r="N51" s="169">
        <f>RANK(M51,$M$49:$M$82)</f>
        <v>11</v>
      </c>
    </row>
    <row r="52" spans="1:21" ht="15.75" x14ac:dyDescent="0.25">
      <c r="A52" s="173"/>
      <c r="B52" s="39">
        <v>1</v>
      </c>
      <c r="C52" s="80" t="s">
        <v>67</v>
      </c>
      <c r="D52" s="72" t="s">
        <v>31</v>
      </c>
      <c r="E52" s="73">
        <v>109</v>
      </c>
      <c r="F52" s="73">
        <v>133</v>
      </c>
      <c r="G52" s="73">
        <v>117</v>
      </c>
      <c r="H52" s="73">
        <v>138</v>
      </c>
      <c r="I52" s="73">
        <v>93</v>
      </c>
      <c r="J52" s="73">
        <v>40</v>
      </c>
      <c r="K52" s="73">
        <f t="shared" si="15"/>
        <v>630</v>
      </c>
      <c r="L52" s="74">
        <f t="shared" si="16"/>
        <v>126</v>
      </c>
      <c r="M52" s="179"/>
      <c r="N52" s="170"/>
    </row>
    <row r="53" spans="1:21" ht="15.75" x14ac:dyDescent="0.25">
      <c r="A53" s="173">
        <v>3</v>
      </c>
      <c r="B53" s="39" t="s">
        <v>2</v>
      </c>
      <c r="C53" s="80" t="s">
        <v>33</v>
      </c>
      <c r="D53" s="72" t="s">
        <v>31</v>
      </c>
      <c r="E53" s="87">
        <v>146</v>
      </c>
      <c r="F53" s="87">
        <v>154</v>
      </c>
      <c r="G53" s="86">
        <v>201</v>
      </c>
      <c r="H53" s="86">
        <v>158</v>
      </c>
      <c r="I53" s="87">
        <v>192</v>
      </c>
      <c r="J53" s="87"/>
      <c r="K53" s="73">
        <f t="shared" si="15"/>
        <v>851</v>
      </c>
      <c r="L53" s="74">
        <f t="shared" si="16"/>
        <v>170.2</v>
      </c>
      <c r="M53" s="177">
        <f t="shared" ref="M53" si="18">SUM(K53:K54)</f>
        <v>1620</v>
      </c>
      <c r="N53" s="171">
        <f>RANK(M53,$M$49:$M$82)</f>
        <v>6</v>
      </c>
    </row>
    <row r="54" spans="1:21" ht="15.75" x14ac:dyDescent="0.25">
      <c r="A54" s="173"/>
      <c r="B54" s="39">
        <v>3</v>
      </c>
      <c r="C54" s="80" t="s">
        <v>45</v>
      </c>
      <c r="D54" s="72" t="s">
        <v>31</v>
      </c>
      <c r="E54" s="73">
        <v>158</v>
      </c>
      <c r="F54" s="73">
        <v>157</v>
      </c>
      <c r="G54" s="73">
        <v>140</v>
      </c>
      <c r="H54" s="73">
        <v>156</v>
      </c>
      <c r="I54" s="73">
        <v>158</v>
      </c>
      <c r="J54" s="73"/>
      <c r="K54" s="73">
        <f t="shared" si="15"/>
        <v>769</v>
      </c>
      <c r="L54" s="74">
        <f t="shared" si="16"/>
        <v>153.80000000000001</v>
      </c>
      <c r="M54" s="179"/>
      <c r="N54" s="171"/>
    </row>
    <row r="55" spans="1:21" ht="15.75" x14ac:dyDescent="0.25">
      <c r="A55" s="173">
        <v>4</v>
      </c>
      <c r="B55" s="10">
        <v>1</v>
      </c>
      <c r="C55" s="80" t="s">
        <v>49</v>
      </c>
      <c r="D55" s="72" t="s">
        <v>31</v>
      </c>
      <c r="E55" s="88">
        <v>138</v>
      </c>
      <c r="F55" s="88">
        <v>150</v>
      </c>
      <c r="G55" s="88">
        <v>175</v>
      </c>
      <c r="H55" s="88">
        <v>152</v>
      </c>
      <c r="I55" s="88">
        <v>163</v>
      </c>
      <c r="J55" s="88"/>
      <c r="K55" s="73">
        <f t="shared" si="15"/>
        <v>778</v>
      </c>
      <c r="L55" s="74">
        <f t="shared" si="16"/>
        <v>155.6</v>
      </c>
      <c r="M55" s="177">
        <f t="shared" ref="M55" si="19">SUM(K55:K56)</f>
        <v>1474</v>
      </c>
      <c r="N55" s="169">
        <f>RANK(M55,$M$49:$M$82)</f>
        <v>14</v>
      </c>
    </row>
    <row r="56" spans="1:21" ht="16.5" customHeight="1" x14ac:dyDescent="0.25">
      <c r="A56" s="173"/>
      <c r="B56" s="10"/>
      <c r="C56" s="80" t="s">
        <v>89</v>
      </c>
      <c r="D56" s="72" t="s">
        <v>31</v>
      </c>
      <c r="E56" s="87">
        <v>126</v>
      </c>
      <c r="F56" s="87">
        <v>135</v>
      </c>
      <c r="G56" s="87">
        <v>145</v>
      </c>
      <c r="H56" s="86">
        <v>120</v>
      </c>
      <c r="I56" s="87">
        <v>170</v>
      </c>
      <c r="J56" s="87"/>
      <c r="K56" s="73">
        <f t="shared" si="15"/>
        <v>696</v>
      </c>
      <c r="L56" s="74">
        <f t="shared" si="16"/>
        <v>139.19999999999999</v>
      </c>
      <c r="M56" s="179"/>
      <c r="N56" s="170"/>
    </row>
    <row r="57" spans="1:21" ht="16.149999999999999" customHeight="1" x14ac:dyDescent="0.25">
      <c r="A57" s="173">
        <v>5</v>
      </c>
      <c r="B57" s="10" t="s">
        <v>3</v>
      </c>
      <c r="C57" s="85" t="s">
        <v>51</v>
      </c>
      <c r="D57" s="72" t="s">
        <v>31</v>
      </c>
      <c r="E57" s="88">
        <v>158</v>
      </c>
      <c r="F57" s="88">
        <v>174</v>
      </c>
      <c r="G57" s="89">
        <v>187</v>
      </c>
      <c r="H57" s="89">
        <v>136</v>
      </c>
      <c r="I57" s="88">
        <v>187</v>
      </c>
      <c r="J57" s="88"/>
      <c r="K57" s="73">
        <f t="shared" si="15"/>
        <v>842</v>
      </c>
      <c r="L57" s="74">
        <f t="shared" si="16"/>
        <v>168.4</v>
      </c>
      <c r="M57" s="177">
        <f t="shared" ref="M57" si="20">SUM(K57:K58)</f>
        <v>1610</v>
      </c>
      <c r="N57" s="174">
        <f>RANK(M57,$M$49:$M$82)</f>
        <v>7</v>
      </c>
    </row>
    <row r="58" spans="1:21" ht="15.75" customHeight="1" x14ac:dyDescent="0.25">
      <c r="A58" s="173"/>
      <c r="B58" s="42">
        <v>1</v>
      </c>
      <c r="C58" s="80" t="s">
        <v>53</v>
      </c>
      <c r="D58" s="72" t="s">
        <v>31</v>
      </c>
      <c r="E58" s="73">
        <v>147</v>
      </c>
      <c r="F58" s="73">
        <v>139</v>
      </c>
      <c r="G58" s="73">
        <v>124</v>
      </c>
      <c r="H58" s="78">
        <v>127</v>
      </c>
      <c r="I58" s="73">
        <v>191</v>
      </c>
      <c r="J58" s="73">
        <v>40</v>
      </c>
      <c r="K58" s="73">
        <f t="shared" si="15"/>
        <v>768</v>
      </c>
      <c r="L58" s="74">
        <f t="shared" si="16"/>
        <v>153.6</v>
      </c>
      <c r="M58" s="179"/>
      <c r="N58" s="174"/>
      <c r="U58" s="5" t="s">
        <v>12</v>
      </c>
    </row>
    <row r="59" spans="1:21" ht="17.25" customHeight="1" x14ac:dyDescent="0.25">
      <c r="A59" s="173">
        <v>6</v>
      </c>
      <c r="B59" s="10"/>
      <c r="C59" s="80" t="s">
        <v>86</v>
      </c>
      <c r="D59" s="72" t="s">
        <v>31</v>
      </c>
      <c r="E59" s="87">
        <v>181</v>
      </c>
      <c r="F59" s="87">
        <v>165</v>
      </c>
      <c r="G59" s="86">
        <v>189</v>
      </c>
      <c r="H59" s="86">
        <v>191</v>
      </c>
      <c r="I59" s="87">
        <v>159</v>
      </c>
      <c r="J59" s="87"/>
      <c r="K59" s="73">
        <f t="shared" si="15"/>
        <v>885</v>
      </c>
      <c r="L59" s="74">
        <f t="shared" si="16"/>
        <v>177</v>
      </c>
      <c r="M59" s="177">
        <f t="shared" ref="M59" si="21">SUM(K59:K60)</f>
        <v>1544</v>
      </c>
      <c r="N59" s="169">
        <f>RANK(M59,$M$49:$M$82)</f>
        <v>10</v>
      </c>
    </row>
    <row r="60" spans="1:21" ht="15.75" x14ac:dyDescent="0.25">
      <c r="A60" s="173"/>
      <c r="B60" s="42"/>
      <c r="C60" s="80" t="s">
        <v>85</v>
      </c>
      <c r="D60" s="72" t="s">
        <v>31</v>
      </c>
      <c r="E60" s="73">
        <v>79</v>
      </c>
      <c r="F60" s="73">
        <v>148</v>
      </c>
      <c r="G60" s="73">
        <v>133</v>
      </c>
      <c r="H60" s="73">
        <v>133</v>
      </c>
      <c r="I60" s="73">
        <v>126</v>
      </c>
      <c r="J60" s="73">
        <v>40</v>
      </c>
      <c r="K60" s="73">
        <f t="shared" si="15"/>
        <v>659</v>
      </c>
      <c r="L60" s="74">
        <f t="shared" si="16"/>
        <v>131.80000000000001</v>
      </c>
      <c r="M60" s="179"/>
      <c r="N60" s="170"/>
    </row>
    <row r="61" spans="1:21" ht="15.75" x14ac:dyDescent="0.25">
      <c r="A61" s="195">
        <v>7</v>
      </c>
      <c r="B61" s="42" t="s">
        <v>2</v>
      </c>
      <c r="C61" s="80" t="s">
        <v>88</v>
      </c>
      <c r="D61" s="72" t="s">
        <v>31</v>
      </c>
      <c r="E61" s="88">
        <v>155</v>
      </c>
      <c r="F61" s="88">
        <v>173</v>
      </c>
      <c r="G61" s="88">
        <v>158</v>
      </c>
      <c r="H61" s="88">
        <v>169</v>
      </c>
      <c r="I61" s="88">
        <v>144</v>
      </c>
      <c r="J61" s="88"/>
      <c r="K61" s="73">
        <f t="shared" si="15"/>
        <v>799</v>
      </c>
      <c r="L61" s="74">
        <f t="shared" si="16"/>
        <v>159.80000000000001</v>
      </c>
      <c r="M61" s="177">
        <f t="shared" ref="M61" si="22">SUM(K61:K62)</f>
        <v>1586</v>
      </c>
      <c r="N61" s="174">
        <f>RANK(M61,$M$49:$M$82)</f>
        <v>9</v>
      </c>
    </row>
    <row r="62" spans="1:21" ht="15.75" x14ac:dyDescent="0.25">
      <c r="A62" s="195"/>
      <c r="B62" s="42" t="s">
        <v>3</v>
      </c>
      <c r="C62" s="80" t="s">
        <v>23</v>
      </c>
      <c r="D62" s="72" t="s">
        <v>31</v>
      </c>
      <c r="E62" s="73">
        <v>128</v>
      </c>
      <c r="F62" s="73">
        <v>171</v>
      </c>
      <c r="G62" s="73">
        <v>127</v>
      </c>
      <c r="H62" s="78">
        <v>184</v>
      </c>
      <c r="I62" s="73">
        <v>137</v>
      </c>
      <c r="J62" s="73">
        <v>40</v>
      </c>
      <c r="K62" s="73">
        <f t="shared" si="15"/>
        <v>787</v>
      </c>
      <c r="L62" s="74">
        <f t="shared" si="16"/>
        <v>157.4</v>
      </c>
      <c r="M62" s="179"/>
      <c r="N62" s="174"/>
    </row>
    <row r="63" spans="1:21" ht="15.75" x14ac:dyDescent="0.25">
      <c r="A63" s="194">
        <v>8</v>
      </c>
      <c r="B63" s="93">
        <v>1</v>
      </c>
      <c r="C63" s="94" t="s">
        <v>46</v>
      </c>
      <c r="D63" s="95" t="s">
        <v>31</v>
      </c>
      <c r="E63" s="88">
        <v>164</v>
      </c>
      <c r="F63" s="88">
        <v>237</v>
      </c>
      <c r="G63" s="88">
        <v>161</v>
      </c>
      <c r="H63" s="88">
        <v>211</v>
      </c>
      <c r="I63" s="88">
        <v>212</v>
      </c>
      <c r="J63" s="88"/>
      <c r="K63" s="75">
        <f t="shared" si="15"/>
        <v>985</v>
      </c>
      <c r="L63" s="77">
        <f t="shared" si="16"/>
        <v>197</v>
      </c>
      <c r="M63" s="180">
        <f t="shared" ref="M63" si="23">SUM(K63:K64)</f>
        <v>1687</v>
      </c>
      <c r="N63" s="175">
        <f>RANK(M63,$M$49:$M$82)</f>
        <v>3</v>
      </c>
    </row>
    <row r="64" spans="1:21" ht="15.75" customHeight="1" x14ac:dyDescent="0.25">
      <c r="A64" s="173"/>
      <c r="B64" s="42"/>
      <c r="C64" s="84" t="s">
        <v>61</v>
      </c>
      <c r="D64" s="72" t="s">
        <v>31</v>
      </c>
      <c r="E64" s="90">
        <v>178</v>
      </c>
      <c r="F64" s="90">
        <v>150</v>
      </c>
      <c r="G64" s="90">
        <v>133</v>
      </c>
      <c r="H64" s="90">
        <v>109</v>
      </c>
      <c r="I64" s="90">
        <v>132</v>
      </c>
      <c r="J64" s="90"/>
      <c r="K64" s="73">
        <f t="shared" si="15"/>
        <v>702</v>
      </c>
      <c r="L64" s="74">
        <f t="shared" si="16"/>
        <v>140.4</v>
      </c>
      <c r="M64" s="179"/>
      <c r="N64" s="176"/>
    </row>
    <row r="65" spans="1:21" ht="15" customHeight="1" x14ac:dyDescent="0.25">
      <c r="A65" s="173">
        <v>9</v>
      </c>
      <c r="B65" s="39" t="s">
        <v>3</v>
      </c>
      <c r="C65" s="80" t="s">
        <v>22</v>
      </c>
      <c r="D65" s="72" t="s">
        <v>31</v>
      </c>
      <c r="E65" s="73">
        <v>168</v>
      </c>
      <c r="F65" s="73">
        <v>189</v>
      </c>
      <c r="G65" s="73">
        <v>172</v>
      </c>
      <c r="H65" s="78">
        <v>245</v>
      </c>
      <c r="I65" s="73">
        <v>192</v>
      </c>
      <c r="J65" s="73"/>
      <c r="K65" s="73">
        <f t="shared" si="15"/>
        <v>966</v>
      </c>
      <c r="L65" s="74">
        <f t="shared" si="16"/>
        <v>193.2</v>
      </c>
      <c r="M65" s="177">
        <f t="shared" ref="M65" si="24">SUM(K65:K66)</f>
        <v>1638</v>
      </c>
      <c r="N65" s="171">
        <f>RANK(M65,$M$49:$M$82)</f>
        <v>5</v>
      </c>
    </row>
    <row r="66" spans="1:21" ht="15" customHeight="1" x14ac:dyDescent="0.25">
      <c r="A66" s="173"/>
      <c r="B66" s="39"/>
      <c r="C66" s="80" t="s">
        <v>58</v>
      </c>
      <c r="D66" s="72" t="s">
        <v>31</v>
      </c>
      <c r="E66" s="73">
        <v>157</v>
      </c>
      <c r="F66" s="73">
        <v>155</v>
      </c>
      <c r="G66" s="73">
        <v>115</v>
      </c>
      <c r="H66" s="78">
        <v>123</v>
      </c>
      <c r="I66" s="73">
        <v>122</v>
      </c>
      <c r="J66" s="73"/>
      <c r="K66" s="73">
        <f t="shared" si="15"/>
        <v>672</v>
      </c>
      <c r="L66" s="74">
        <f t="shared" si="16"/>
        <v>134.4</v>
      </c>
      <c r="M66" s="179"/>
      <c r="N66" s="171"/>
      <c r="U66" s="5" t="s">
        <v>12</v>
      </c>
    </row>
    <row r="67" spans="1:21" ht="15" customHeight="1" x14ac:dyDescent="0.25">
      <c r="A67" s="173">
        <v>10</v>
      </c>
      <c r="B67" s="39" t="s">
        <v>2</v>
      </c>
      <c r="C67" s="80" t="s">
        <v>87</v>
      </c>
      <c r="D67" s="72" t="s">
        <v>31</v>
      </c>
      <c r="E67" s="89">
        <v>183</v>
      </c>
      <c r="F67" s="89">
        <v>164</v>
      </c>
      <c r="G67" s="89">
        <v>212</v>
      </c>
      <c r="H67" s="89">
        <v>165</v>
      </c>
      <c r="I67" s="89">
        <v>167</v>
      </c>
      <c r="J67" s="89"/>
      <c r="K67" s="73">
        <f t="shared" si="15"/>
        <v>891</v>
      </c>
      <c r="L67" s="74">
        <f t="shared" si="16"/>
        <v>178.2</v>
      </c>
      <c r="M67" s="177">
        <f t="shared" ref="M67" si="25">SUM(K67:K68)</f>
        <v>1680</v>
      </c>
      <c r="N67" s="175">
        <f>RANK(M67,$M$49:$M$82)</f>
        <v>4</v>
      </c>
    </row>
    <row r="68" spans="1:21" ht="15" customHeight="1" x14ac:dyDescent="0.25">
      <c r="A68" s="173"/>
      <c r="B68" s="39">
        <v>3</v>
      </c>
      <c r="C68" s="80" t="s">
        <v>62</v>
      </c>
      <c r="D68" s="72" t="s">
        <v>31</v>
      </c>
      <c r="E68" s="73">
        <v>162</v>
      </c>
      <c r="F68" s="73">
        <v>139</v>
      </c>
      <c r="G68" s="73">
        <v>191</v>
      </c>
      <c r="H68" s="78">
        <v>149</v>
      </c>
      <c r="I68" s="73">
        <v>148</v>
      </c>
      <c r="J68" s="73"/>
      <c r="K68" s="73">
        <f t="shared" si="15"/>
        <v>789</v>
      </c>
      <c r="L68" s="74">
        <f t="shared" si="16"/>
        <v>157.80000000000001</v>
      </c>
      <c r="M68" s="179"/>
      <c r="N68" s="176"/>
    </row>
    <row r="69" spans="1:21" ht="15.75" customHeight="1" x14ac:dyDescent="0.2">
      <c r="A69" s="191">
        <v>11</v>
      </c>
      <c r="B69" s="39" t="s">
        <v>2</v>
      </c>
      <c r="C69" s="80" t="s">
        <v>63</v>
      </c>
      <c r="D69" s="72" t="s">
        <v>31</v>
      </c>
      <c r="E69" s="91">
        <v>117</v>
      </c>
      <c r="F69" s="91">
        <v>202</v>
      </c>
      <c r="G69" s="91">
        <v>170</v>
      </c>
      <c r="H69" s="91">
        <v>189</v>
      </c>
      <c r="I69" s="92">
        <v>193</v>
      </c>
      <c r="J69" s="92"/>
      <c r="K69" s="73">
        <f t="shared" si="15"/>
        <v>871</v>
      </c>
      <c r="L69" s="74">
        <f t="shared" si="16"/>
        <v>174.2</v>
      </c>
      <c r="M69" s="177">
        <f t="shared" ref="M69" si="26">SUM(K69:K70)</f>
        <v>1592</v>
      </c>
      <c r="N69" s="174">
        <f>RANK(M69,$M$49:$M$82)</f>
        <v>8</v>
      </c>
    </row>
    <row r="70" spans="1:21" ht="15.75" x14ac:dyDescent="0.2">
      <c r="A70" s="192"/>
      <c r="B70" s="39"/>
      <c r="C70" s="80" t="s">
        <v>98</v>
      </c>
      <c r="D70" s="72" t="s">
        <v>31</v>
      </c>
      <c r="E70" s="81">
        <v>139</v>
      </c>
      <c r="F70" s="81">
        <v>141</v>
      </c>
      <c r="G70" s="81">
        <v>115</v>
      </c>
      <c r="H70" s="81">
        <v>145</v>
      </c>
      <c r="I70" s="83">
        <v>141</v>
      </c>
      <c r="J70" s="83">
        <v>40</v>
      </c>
      <c r="K70" s="73">
        <f t="shared" si="15"/>
        <v>721</v>
      </c>
      <c r="L70" s="74">
        <f t="shared" si="16"/>
        <v>144.19999999999999</v>
      </c>
      <c r="M70" s="179"/>
      <c r="N70" s="174"/>
    </row>
    <row r="71" spans="1:21" ht="15.75" x14ac:dyDescent="0.2">
      <c r="A71" s="191">
        <v>12</v>
      </c>
      <c r="B71" s="10" t="s">
        <v>3</v>
      </c>
      <c r="C71" s="80" t="s">
        <v>43</v>
      </c>
      <c r="D71" s="72" t="s">
        <v>31</v>
      </c>
      <c r="E71" s="81">
        <v>258</v>
      </c>
      <c r="F71" s="81">
        <v>168</v>
      </c>
      <c r="G71" s="81">
        <v>135</v>
      </c>
      <c r="H71" s="81">
        <v>211</v>
      </c>
      <c r="I71" s="83">
        <v>183</v>
      </c>
      <c r="J71" s="83"/>
      <c r="K71" s="73">
        <f t="shared" si="15"/>
        <v>955</v>
      </c>
      <c r="L71" s="74">
        <f t="shared" si="16"/>
        <v>191</v>
      </c>
      <c r="M71" s="177">
        <f t="shared" ref="M71" si="27">SUM(K71:K72)</f>
        <v>1692</v>
      </c>
      <c r="N71" s="175">
        <f>RANK(M71,$M$49:$M$82)</f>
        <v>2</v>
      </c>
    </row>
    <row r="72" spans="1:21" ht="15" customHeight="1" x14ac:dyDescent="0.2">
      <c r="A72" s="192"/>
      <c r="B72" s="10"/>
      <c r="C72" s="80" t="s">
        <v>68</v>
      </c>
      <c r="D72" s="72" t="s">
        <v>31</v>
      </c>
      <c r="E72" s="81">
        <v>153</v>
      </c>
      <c r="F72" s="81">
        <v>119</v>
      </c>
      <c r="G72" s="81">
        <v>151</v>
      </c>
      <c r="H72" s="81">
        <v>133</v>
      </c>
      <c r="I72" s="83">
        <v>141</v>
      </c>
      <c r="J72" s="83">
        <v>40</v>
      </c>
      <c r="K72" s="73">
        <f t="shared" si="15"/>
        <v>737</v>
      </c>
      <c r="L72" s="74">
        <f t="shared" si="16"/>
        <v>147.4</v>
      </c>
      <c r="M72" s="179"/>
      <c r="N72" s="176"/>
    </row>
    <row r="73" spans="1:21" ht="15" customHeight="1" x14ac:dyDescent="0.2">
      <c r="A73" s="191">
        <v>13</v>
      </c>
      <c r="B73" s="39" t="s">
        <v>2</v>
      </c>
      <c r="C73" s="80" t="s">
        <v>50</v>
      </c>
      <c r="D73" s="72" t="s">
        <v>31</v>
      </c>
      <c r="E73" s="81">
        <v>174</v>
      </c>
      <c r="F73" s="81">
        <v>163</v>
      </c>
      <c r="G73" s="81">
        <v>174</v>
      </c>
      <c r="H73" s="81">
        <v>191</v>
      </c>
      <c r="I73" s="82">
        <v>225</v>
      </c>
      <c r="J73" s="82"/>
      <c r="K73" s="73">
        <f t="shared" si="15"/>
        <v>927</v>
      </c>
      <c r="L73" s="74">
        <f t="shared" si="16"/>
        <v>185.4</v>
      </c>
      <c r="M73" s="177">
        <f t="shared" ref="M73" si="28">SUM(K73:K74)</f>
        <v>1806</v>
      </c>
      <c r="N73" s="171">
        <f>RANK(M73,$M$49:$M$82)</f>
        <v>1</v>
      </c>
    </row>
    <row r="74" spans="1:21" ht="15" customHeight="1" x14ac:dyDescent="0.2">
      <c r="A74" s="192"/>
      <c r="B74" s="39"/>
      <c r="C74" s="80" t="s">
        <v>79</v>
      </c>
      <c r="D74" s="72" t="s">
        <v>31</v>
      </c>
      <c r="E74" s="81">
        <v>175</v>
      </c>
      <c r="F74" s="81">
        <v>219</v>
      </c>
      <c r="G74" s="81">
        <v>161</v>
      </c>
      <c r="H74" s="81">
        <v>191</v>
      </c>
      <c r="I74" s="82">
        <v>133</v>
      </c>
      <c r="J74" s="82"/>
      <c r="K74" s="73">
        <f t="shared" si="15"/>
        <v>879</v>
      </c>
      <c r="L74" s="74">
        <f t="shared" si="16"/>
        <v>175.8</v>
      </c>
      <c r="M74" s="179"/>
      <c r="N74" s="171"/>
    </row>
    <row r="75" spans="1:21" ht="15" customHeight="1" x14ac:dyDescent="0.2">
      <c r="A75" s="191">
        <v>14</v>
      </c>
      <c r="B75" s="39" t="s">
        <v>2</v>
      </c>
      <c r="C75" s="80" t="s">
        <v>52</v>
      </c>
      <c r="D75" s="72" t="s">
        <v>31</v>
      </c>
      <c r="E75" s="81">
        <v>145</v>
      </c>
      <c r="F75" s="81">
        <v>143</v>
      </c>
      <c r="G75" s="81">
        <v>155</v>
      </c>
      <c r="H75" s="81">
        <v>142</v>
      </c>
      <c r="I75" s="83">
        <v>174</v>
      </c>
      <c r="J75" s="83">
        <v>40</v>
      </c>
      <c r="K75" s="73">
        <f t="shared" si="15"/>
        <v>799</v>
      </c>
      <c r="L75" s="74">
        <f t="shared" si="16"/>
        <v>159.80000000000001</v>
      </c>
      <c r="M75" s="177">
        <f t="shared" ref="M75" si="29">SUM(K75:K76)</f>
        <v>1455</v>
      </c>
      <c r="N75" s="169">
        <f>RANK(M75,$M$49:$M$82)</f>
        <v>15</v>
      </c>
    </row>
    <row r="76" spans="1:21" ht="15" customHeight="1" x14ac:dyDescent="0.2">
      <c r="A76" s="192"/>
      <c r="B76" s="39"/>
      <c r="C76" s="80" t="s">
        <v>59</v>
      </c>
      <c r="D76" s="72" t="s">
        <v>31</v>
      </c>
      <c r="E76" s="81">
        <v>124</v>
      </c>
      <c r="F76" s="81">
        <v>154</v>
      </c>
      <c r="G76" s="81">
        <v>138</v>
      </c>
      <c r="H76" s="81">
        <v>132</v>
      </c>
      <c r="I76" s="83">
        <v>108</v>
      </c>
      <c r="J76" s="83"/>
      <c r="K76" s="73">
        <f t="shared" si="15"/>
        <v>656</v>
      </c>
      <c r="L76" s="74">
        <f t="shared" si="16"/>
        <v>131.19999999999999</v>
      </c>
      <c r="M76" s="179"/>
      <c r="N76" s="170"/>
    </row>
    <row r="77" spans="1:21" ht="15.75" customHeight="1" x14ac:dyDescent="0.2">
      <c r="A77" s="191">
        <v>15</v>
      </c>
      <c r="B77" s="39">
        <v>1</v>
      </c>
      <c r="C77" s="80" t="s">
        <v>48</v>
      </c>
      <c r="D77" s="72" t="s">
        <v>31</v>
      </c>
      <c r="E77" s="81">
        <v>153</v>
      </c>
      <c r="F77" s="81">
        <v>178</v>
      </c>
      <c r="G77" s="81">
        <v>168</v>
      </c>
      <c r="H77" s="81">
        <v>210</v>
      </c>
      <c r="I77" s="83">
        <v>147</v>
      </c>
      <c r="J77" s="83"/>
      <c r="K77" s="73">
        <f t="shared" si="15"/>
        <v>856</v>
      </c>
      <c r="L77" s="74">
        <f t="shared" si="16"/>
        <v>171.2</v>
      </c>
      <c r="M77" s="177">
        <f t="shared" ref="M77" si="30">SUM(K77:K78)</f>
        <v>1404</v>
      </c>
      <c r="N77" s="174">
        <f>RANK(M77,$M$49:$M$82)</f>
        <v>16</v>
      </c>
    </row>
    <row r="78" spans="1:21" ht="15" customHeight="1" x14ac:dyDescent="0.2">
      <c r="A78" s="192"/>
      <c r="B78" s="39"/>
      <c r="C78" s="80" t="s">
        <v>66</v>
      </c>
      <c r="D78" s="72" t="s">
        <v>31</v>
      </c>
      <c r="E78" s="81">
        <v>112</v>
      </c>
      <c r="F78" s="81">
        <v>93</v>
      </c>
      <c r="G78" s="81">
        <v>96</v>
      </c>
      <c r="H78" s="81">
        <v>87</v>
      </c>
      <c r="I78" s="83">
        <v>120</v>
      </c>
      <c r="J78" s="83">
        <v>40</v>
      </c>
      <c r="K78" s="73">
        <f t="shared" si="15"/>
        <v>548</v>
      </c>
      <c r="L78" s="74">
        <f t="shared" si="16"/>
        <v>109.6</v>
      </c>
      <c r="M78" s="179"/>
      <c r="N78" s="174"/>
    </row>
    <row r="79" spans="1:21" ht="15" customHeight="1" x14ac:dyDescent="0.2">
      <c r="A79" s="191">
        <v>16</v>
      </c>
      <c r="B79" s="39" t="s">
        <v>2</v>
      </c>
      <c r="C79" s="80" t="s">
        <v>20</v>
      </c>
      <c r="D79" s="72" t="s">
        <v>31</v>
      </c>
      <c r="E79" s="81">
        <v>235</v>
      </c>
      <c r="F79" s="81">
        <v>169</v>
      </c>
      <c r="G79" s="81">
        <v>167</v>
      </c>
      <c r="H79" s="81">
        <v>139</v>
      </c>
      <c r="I79" s="82">
        <v>158</v>
      </c>
      <c r="J79" s="82"/>
      <c r="K79" s="73">
        <f t="shared" si="15"/>
        <v>868</v>
      </c>
      <c r="L79" s="74">
        <f t="shared" si="16"/>
        <v>173.6</v>
      </c>
      <c r="M79" s="177">
        <f t="shared" ref="M79" si="31">SUM(K79:K80)</f>
        <v>1533</v>
      </c>
      <c r="N79" s="169">
        <f>RANK(M79,$M$49:$M$82)</f>
        <v>12</v>
      </c>
    </row>
    <row r="80" spans="1:21" ht="15" customHeight="1" x14ac:dyDescent="0.2">
      <c r="A80" s="192"/>
      <c r="B80" s="39"/>
      <c r="C80" s="80" t="s">
        <v>57</v>
      </c>
      <c r="D80" s="72" t="s">
        <v>31</v>
      </c>
      <c r="E80" s="81">
        <v>125</v>
      </c>
      <c r="F80" s="81">
        <v>137</v>
      </c>
      <c r="G80" s="81">
        <v>135</v>
      </c>
      <c r="H80" s="81">
        <v>142</v>
      </c>
      <c r="I80" s="82">
        <v>126</v>
      </c>
      <c r="J80" s="82"/>
      <c r="K80" s="73">
        <f t="shared" si="15"/>
        <v>665</v>
      </c>
      <c r="L80" s="74">
        <f t="shared" si="16"/>
        <v>133</v>
      </c>
      <c r="M80" s="179"/>
      <c r="N80" s="170"/>
    </row>
    <row r="81" spans="1:14" ht="15" hidden="1" customHeight="1" x14ac:dyDescent="0.2">
      <c r="A81" s="191">
        <v>17</v>
      </c>
      <c r="B81" s="39"/>
      <c r="C81" s="80"/>
      <c r="D81" s="72" t="s">
        <v>31</v>
      </c>
      <c r="E81" s="81"/>
      <c r="F81" s="81"/>
      <c r="G81" s="81"/>
      <c r="H81" s="81"/>
      <c r="I81" s="83"/>
      <c r="J81" s="83"/>
      <c r="K81" s="73">
        <f t="shared" si="15"/>
        <v>0</v>
      </c>
      <c r="L81" s="74">
        <f t="shared" si="16"/>
        <v>0</v>
      </c>
      <c r="M81" s="177">
        <f t="shared" ref="M81" si="32">SUM(K81:K82)</f>
        <v>0</v>
      </c>
      <c r="N81" s="171">
        <f>RANK(M81,$M$49:$M$82)</f>
        <v>17</v>
      </c>
    </row>
    <row r="82" spans="1:14" ht="15" hidden="1" customHeight="1" thickBot="1" x14ac:dyDescent="0.25">
      <c r="A82" s="193"/>
      <c r="B82" s="122"/>
      <c r="C82" s="97"/>
      <c r="D82" s="98" t="s">
        <v>31</v>
      </c>
      <c r="E82" s="123"/>
      <c r="F82" s="123"/>
      <c r="G82" s="123"/>
      <c r="H82" s="123"/>
      <c r="I82" s="124"/>
      <c r="J82" s="124"/>
      <c r="K82" s="76">
        <f t="shared" si="15"/>
        <v>0</v>
      </c>
      <c r="L82" s="79">
        <f t="shared" si="16"/>
        <v>0</v>
      </c>
      <c r="M82" s="178"/>
      <c r="N82" s="172"/>
    </row>
    <row r="83" spans="1:14" ht="15" customHeight="1" x14ac:dyDescent="0.25"/>
    <row r="84" spans="1:14" ht="15" customHeight="1" x14ac:dyDescent="0.25"/>
    <row r="85" spans="1:14" ht="15" customHeight="1" x14ac:dyDescent="0.25"/>
    <row r="86" spans="1:14" ht="15.75" customHeight="1" x14ac:dyDescent="0.25"/>
  </sheetData>
  <sortState ref="B35:K42">
    <sortCondition descending="1" ref="J35:J42"/>
  </sortState>
  <mergeCells count="57">
    <mergeCell ref="A47:L47"/>
    <mergeCell ref="A77:A78"/>
    <mergeCell ref="A79:A80"/>
    <mergeCell ref="A75:A76"/>
    <mergeCell ref="A81:A82"/>
    <mergeCell ref="A63:A64"/>
    <mergeCell ref="A65:A66"/>
    <mergeCell ref="A61:A62"/>
    <mergeCell ref="A51:A52"/>
    <mergeCell ref="A53:A54"/>
    <mergeCell ref="A49:A50"/>
    <mergeCell ref="A55:A56"/>
    <mergeCell ref="A71:A72"/>
    <mergeCell ref="A73:A74"/>
    <mergeCell ref="A67:A68"/>
    <mergeCell ref="A69:A70"/>
    <mergeCell ref="A33:L33"/>
    <mergeCell ref="A1:M1"/>
    <mergeCell ref="A2:M2"/>
    <mergeCell ref="A3:M3"/>
    <mergeCell ref="A4:M4"/>
    <mergeCell ref="M59:M60"/>
    <mergeCell ref="M61:M62"/>
    <mergeCell ref="M63:M64"/>
    <mergeCell ref="M65:M66"/>
    <mergeCell ref="M67:M68"/>
    <mergeCell ref="M49:M50"/>
    <mergeCell ref="M51:M52"/>
    <mergeCell ref="M53:M54"/>
    <mergeCell ref="M55:M56"/>
    <mergeCell ref="M57:M58"/>
    <mergeCell ref="M73:M74"/>
    <mergeCell ref="M75:M76"/>
    <mergeCell ref="M77:M78"/>
    <mergeCell ref="M79:M80"/>
    <mergeCell ref="M69:M70"/>
    <mergeCell ref="N49:N50"/>
    <mergeCell ref="N51:N52"/>
    <mergeCell ref="N53:N54"/>
    <mergeCell ref="N55:N56"/>
    <mergeCell ref="N57:N58"/>
    <mergeCell ref="N79:N80"/>
    <mergeCell ref="N81:N82"/>
    <mergeCell ref="A57:A58"/>
    <mergeCell ref="A59:A60"/>
    <mergeCell ref="N69:N70"/>
    <mergeCell ref="N71:N72"/>
    <mergeCell ref="N73:N74"/>
    <mergeCell ref="N75:N76"/>
    <mergeCell ref="N77:N78"/>
    <mergeCell ref="N59:N60"/>
    <mergeCell ref="N61:N62"/>
    <mergeCell ref="N63:N64"/>
    <mergeCell ref="N65:N66"/>
    <mergeCell ref="N67:N68"/>
    <mergeCell ref="M81:M82"/>
    <mergeCell ref="M71:M72"/>
  </mergeCells>
  <printOptions horizontalCentered="1"/>
  <pageMargins left="0.15722222626209259" right="0.15722222626209259" top="0.31486111879348755" bottom="0.39347222447395325" header="0.23597222566604614" footer="0.19666667282581329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4"/>
  </sheetPr>
  <dimension ref="A2:L20"/>
  <sheetViews>
    <sheetView tabSelected="1" zoomScale="80" zoomScaleNormal="80" zoomScaleSheetLayoutView="70" workbookViewId="0">
      <selection activeCell="H32" sqref="H32"/>
    </sheetView>
  </sheetViews>
  <sheetFormatPr defaultColWidth="9.140625" defaultRowHeight="15" x14ac:dyDescent="0.25"/>
  <cols>
    <col min="1" max="1" width="8" style="31" customWidth="1"/>
    <col min="2" max="2" width="10.5703125" style="31" customWidth="1"/>
    <col min="3" max="3" width="37.28515625" style="31" customWidth="1"/>
    <col min="4" max="4" width="23.28515625" style="31" customWidth="1"/>
    <col min="5" max="5" width="14" style="31" customWidth="1"/>
    <col min="6" max="7" width="8.7109375" style="31" customWidth="1"/>
    <col min="8" max="8" width="8.85546875" style="31" customWidth="1"/>
    <col min="9" max="9" width="8.7109375" style="31" customWidth="1"/>
    <col min="10" max="10" width="13" style="32" customWidth="1"/>
    <col min="11" max="11" width="12.85546875" style="5" customWidth="1"/>
    <col min="12" max="12" width="9.140625" style="5" customWidth="1"/>
    <col min="13" max="16384" width="9.140625" style="5"/>
  </cols>
  <sheetData>
    <row r="2" spans="1:12" ht="21" thickBot="1" x14ac:dyDescent="0.3">
      <c r="A2" s="216" t="s">
        <v>93</v>
      </c>
      <c r="B2" s="216"/>
      <c r="C2" s="216"/>
      <c r="D2" s="216"/>
      <c r="E2" s="216"/>
      <c r="F2" s="216"/>
      <c r="G2" s="216"/>
      <c r="H2" s="216"/>
      <c r="I2" s="216"/>
      <c r="J2" s="216"/>
    </row>
    <row r="3" spans="1:12" ht="45.75" thickBot="1" x14ac:dyDescent="0.3">
      <c r="A3" s="12" t="s">
        <v>94</v>
      </c>
      <c r="B3" s="101" t="s">
        <v>25</v>
      </c>
      <c r="C3" s="34" t="s">
        <v>30</v>
      </c>
      <c r="D3" s="19" t="s">
        <v>32</v>
      </c>
      <c r="E3" s="102" t="s">
        <v>97</v>
      </c>
      <c r="F3" s="19" t="s">
        <v>16</v>
      </c>
      <c r="G3" s="19" t="s">
        <v>18</v>
      </c>
      <c r="H3" s="19" t="s">
        <v>17</v>
      </c>
      <c r="I3" s="19" t="s">
        <v>90</v>
      </c>
      <c r="J3" s="19" t="s">
        <v>95</v>
      </c>
      <c r="K3" s="20" t="s">
        <v>96</v>
      </c>
      <c r="L3" s="103" t="s">
        <v>26</v>
      </c>
    </row>
    <row r="4" spans="1:12" ht="15" customHeight="1" x14ac:dyDescent="0.25">
      <c r="A4" s="217">
        <v>1</v>
      </c>
      <c r="B4" s="39" t="s">
        <v>2</v>
      </c>
      <c r="C4" s="80" t="s">
        <v>50</v>
      </c>
      <c r="D4" s="104" t="s">
        <v>31</v>
      </c>
      <c r="E4" s="220">
        <v>1806</v>
      </c>
      <c r="F4" s="206">
        <v>142</v>
      </c>
      <c r="G4" s="208">
        <v>195</v>
      </c>
      <c r="H4" s="208">
        <v>168</v>
      </c>
      <c r="I4" s="208"/>
      <c r="J4" s="198">
        <f>SUM(E4:I4)</f>
        <v>2311</v>
      </c>
      <c r="K4" s="209">
        <f>J4/8</f>
        <v>288.875</v>
      </c>
      <c r="L4" s="218">
        <f>RANK(J4,$J$4:$J$15)</f>
        <v>1</v>
      </c>
    </row>
    <row r="5" spans="1:12" ht="15" customHeight="1" thickBot="1" x14ac:dyDescent="0.3">
      <c r="A5" s="213"/>
      <c r="B5" s="39"/>
      <c r="C5" s="80" t="s">
        <v>79</v>
      </c>
      <c r="D5" s="72" t="s">
        <v>31</v>
      </c>
      <c r="E5" s="200"/>
      <c r="F5" s="207"/>
      <c r="G5" s="202"/>
      <c r="H5" s="202"/>
      <c r="I5" s="202"/>
      <c r="J5" s="192"/>
      <c r="K5" s="197"/>
      <c r="L5" s="219"/>
    </row>
    <row r="6" spans="1:12" ht="15" customHeight="1" x14ac:dyDescent="0.25">
      <c r="A6" s="213">
        <v>2</v>
      </c>
      <c r="B6" s="10" t="s">
        <v>3</v>
      </c>
      <c r="C6" s="80" t="s">
        <v>43</v>
      </c>
      <c r="D6" s="72" t="s">
        <v>31</v>
      </c>
      <c r="E6" s="199">
        <v>1692</v>
      </c>
      <c r="F6" s="201">
        <v>180</v>
      </c>
      <c r="G6" s="201">
        <v>162</v>
      </c>
      <c r="H6" s="201">
        <v>147</v>
      </c>
      <c r="I6" s="201">
        <v>12</v>
      </c>
      <c r="J6" s="198">
        <f>SUM(E6:I6)</f>
        <v>2193</v>
      </c>
      <c r="K6" s="196">
        <f>J6/8</f>
        <v>274.125</v>
      </c>
      <c r="L6" s="218">
        <f>RANK(J6,$J$4:$J$15)</f>
        <v>2</v>
      </c>
    </row>
    <row r="7" spans="1:12" ht="15" customHeight="1" thickBot="1" x14ac:dyDescent="0.3">
      <c r="A7" s="213"/>
      <c r="B7" s="10"/>
      <c r="C7" s="80" t="s">
        <v>68</v>
      </c>
      <c r="D7" s="72" t="s">
        <v>31</v>
      </c>
      <c r="E7" s="200"/>
      <c r="F7" s="192"/>
      <c r="G7" s="202"/>
      <c r="H7" s="202"/>
      <c r="I7" s="202"/>
      <c r="J7" s="192"/>
      <c r="K7" s="197"/>
      <c r="L7" s="219"/>
    </row>
    <row r="8" spans="1:12" ht="15" customHeight="1" x14ac:dyDescent="0.25">
      <c r="A8" s="213">
        <v>3</v>
      </c>
      <c r="B8" s="93">
        <v>1</v>
      </c>
      <c r="C8" s="94" t="s">
        <v>46</v>
      </c>
      <c r="D8" s="72" t="s">
        <v>31</v>
      </c>
      <c r="E8" s="199">
        <v>1687</v>
      </c>
      <c r="F8" s="201">
        <v>147</v>
      </c>
      <c r="G8" s="201">
        <v>201</v>
      </c>
      <c r="H8" s="201">
        <v>156</v>
      </c>
      <c r="I8" s="201"/>
      <c r="J8" s="198">
        <f>SUM(E8:I8)</f>
        <v>2191</v>
      </c>
      <c r="K8" s="196">
        <f>J8/8</f>
        <v>273.875</v>
      </c>
      <c r="L8" s="218">
        <f>RANK(J8,$J$4:$J$15)</f>
        <v>3</v>
      </c>
    </row>
    <row r="9" spans="1:12" ht="15" customHeight="1" thickBot="1" x14ac:dyDescent="0.3">
      <c r="A9" s="213"/>
      <c r="B9" s="42"/>
      <c r="C9" s="84" t="s">
        <v>61</v>
      </c>
      <c r="D9" s="72" t="s">
        <v>31</v>
      </c>
      <c r="E9" s="200"/>
      <c r="F9" s="192"/>
      <c r="G9" s="202"/>
      <c r="H9" s="202"/>
      <c r="I9" s="202"/>
      <c r="J9" s="192"/>
      <c r="K9" s="197"/>
      <c r="L9" s="219"/>
    </row>
    <row r="10" spans="1:12" ht="15.75" customHeight="1" x14ac:dyDescent="0.25">
      <c r="A10" s="213">
        <v>4</v>
      </c>
      <c r="B10" s="39" t="s">
        <v>2</v>
      </c>
      <c r="C10" s="80" t="s">
        <v>87</v>
      </c>
      <c r="D10" s="72" t="s">
        <v>31</v>
      </c>
      <c r="E10" s="199">
        <v>1680</v>
      </c>
      <c r="F10" s="201">
        <v>169</v>
      </c>
      <c r="G10" s="201">
        <v>157</v>
      </c>
      <c r="H10" s="201">
        <v>178</v>
      </c>
      <c r="I10" s="201"/>
      <c r="J10" s="198">
        <f>SUM(E10:I10)</f>
        <v>2184</v>
      </c>
      <c r="K10" s="196">
        <f>J10/8</f>
        <v>273</v>
      </c>
      <c r="L10" s="203">
        <f>RANK(J10,$J$4:$J$15)</f>
        <v>4</v>
      </c>
    </row>
    <row r="11" spans="1:12" ht="15.75" customHeight="1" thickBot="1" x14ac:dyDescent="0.3">
      <c r="A11" s="213"/>
      <c r="B11" s="39">
        <v>3</v>
      </c>
      <c r="C11" s="80" t="s">
        <v>62</v>
      </c>
      <c r="D11" s="72" t="s">
        <v>31</v>
      </c>
      <c r="E11" s="200"/>
      <c r="F11" s="192"/>
      <c r="G11" s="202"/>
      <c r="H11" s="202"/>
      <c r="I11" s="202"/>
      <c r="J11" s="192"/>
      <c r="K11" s="197"/>
      <c r="L11" s="204"/>
    </row>
    <row r="12" spans="1:12" ht="15.75" customHeight="1" x14ac:dyDescent="0.25">
      <c r="A12" s="213">
        <v>5</v>
      </c>
      <c r="B12" s="39" t="s">
        <v>3</v>
      </c>
      <c r="C12" s="80" t="s">
        <v>22</v>
      </c>
      <c r="D12" s="72" t="s">
        <v>31</v>
      </c>
      <c r="E12" s="199">
        <v>1638</v>
      </c>
      <c r="F12" s="201">
        <v>151</v>
      </c>
      <c r="G12" s="201">
        <v>176</v>
      </c>
      <c r="H12" s="201">
        <v>171</v>
      </c>
      <c r="I12" s="201"/>
      <c r="J12" s="198">
        <f>SUM(E12:I12)</f>
        <v>2136</v>
      </c>
      <c r="K12" s="196">
        <f>J12/8</f>
        <v>267</v>
      </c>
      <c r="L12" s="203">
        <f>RANK(J12,$J$4:$J$15)</f>
        <v>5</v>
      </c>
    </row>
    <row r="13" spans="1:12" ht="15.75" customHeight="1" thickBot="1" x14ac:dyDescent="0.3">
      <c r="A13" s="213"/>
      <c r="B13" s="39"/>
      <c r="C13" s="80" t="s">
        <v>58</v>
      </c>
      <c r="D13" s="72" t="s">
        <v>31</v>
      </c>
      <c r="E13" s="200"/>
      <c r="F13" s="192"/>
      <c r="G13" s="202"/>
      <c r="H13" s="202"/>
      <c r="I13" s="202"/>
      <c r="J13" s="192"/>
      <c r="K13" s="197"/>
      <c r="L13" s="204"/>
    </row>
    <row r="14" spans="1:12" ht="15.75" customHeight="1" x14ac:dyDescent="0.25">
      <c r="A14" s="213">
        <v>6</v>
      </c>
      <c r="B14" s="39" t="s">
        <v>2</v>
      </c>
      <c r="C14" s="80" t="s">
        <v>33</v>
      </c>
      <c r="D14" s="72" t="s">
        <v>31</v>
      </c>
      <c r="E14" s="199">
        <v>1620</v>
      </c>
      <c r="F14" s="201">
        <v>146</v>
      </c>
      <c r="G14" s="201">
        <v>163</v>
      </c>
      <c r="H14" s="201">
        <v>162</v>
      </c>
      <c r="I14" s="201"/>
      <c r="J14" s="198">
        <f>SUM(E14:I14)</f>
        <v>2091</v>
      </c>
      <c r="K14" s="196">
        <f>J14/8</f>
        <v>261.375</v>
      </c>
      <c r="L14" s="203">
        <f>RANK(J14,$J$4:$J$15)</f>
        <v>6</v>
      </c>
    </row>
    <row r="15" spans="1:12" ht="15.75" customHeight="1" thickBot="1" x14ac:dyDescent="0.3">
      <c r="A15" s="214"/>
      <c r="B15" s="122">
        <v>3</v>
      </c>
      <c r="C15" s="97" t="s">
        <v>45</v>
      </c>
      <c r="D15" s="98" t="s">
        <v>31</v>
      </c>
      <c r="E15" s="215"/>
      <c r="F15" s="211"/>
      <c r="G15" s="210"/>
      <c r="H15" s="210"/>
      <c r="I15" s="210"/>
      <c r="J15" s="211"/>
      <c r="K15" s="212"/>
      <c r="L15" s="205"/>
    </row>
    <row r="17" spans="3:8" ht="15.75" thickBot="1" x14ac:dyDescent="0.3">
      <c r="G17" s="161"/>
      <c r="H17" s="161"/>
    </row>
    <row r="18" spans="3:8" x14ac:dyDescent="0.25">
      <c r="C18" s="162" t="s">
        <v>101</v>
      </c>
      <c r="D18" s="163"/>
    </row>
    <row r="19" spans="3:8" ht="15.75" x14ac:dyDescent="0.25">
      <c r="C19" s="164" t="s">
        <v>103</v>
      </c>
      <c r="D19" s="165">
        <v>202</v>
      </c>
    </row>
    <row r="20" spans="3:8" ht="16.5" thickBot="1" x14ac:dyDescent="0.3">
      <c r="C20" s="166" t="s">
        <v>102</v>
      </c>
      <c r="D20" s="167">
        <v>258</v>
      </c>
    </row>
  </sheetData>
  <mergeCells count="55">
    <mergeCell ref="J10:J11"/>
    <mergeCell ref="K10:K11"/>
    <mergeCell ref="A2:J2"/>
    <mergeCell ref="A4:A5"/>
    <mergeCell ref="L4:L5"/>
    <mergeCell ref="A6:A7"/>
    <mergeCell ref="L6:L7"/>
    <mergeCell ref="A8:A9"/>
    <mergeCell ref="A10:A11"/>
    <mergeCell ref="E8:E9"/>
    <mergeCell ref="E10:E11"/>
    <mergeCell ref="H10:H11"/>
    <mergeCell ref="I10:I11"/>
    <mergeCell ref="L8:L9"/>
    <mergeCell ref="L10:L11"/>
    <mergeCell ref="E4:E5"/>
    <mergeCell ref="I14:I15"/>
    <mergeCell ref="J14:J15"/>
    <mergeCell ref="K14:K15"/>
    <mergeCell ref="A12:A13"/>
    <mergeCell ref="E12:E13"/>
    <mergeCell ref="F12:F13"/>
    <mergeCell ref="G12:G13"/>
    <mergeCell ref="H12:H13"/>
    <mergeCell ref="I12:I13"/>
    <mergeCell ref="J12:J13"/>
    <mergeCell ref="K12:K13"/>
    <mergeCell ref="A14:A15"/>
    <mergeCell ref="E14:E15"/>
    <mergeCell ref="F14:F15"/>
    <mergeCell ref="G14:G15"/>
    <mergeCell ref="H14:H15"/>
    <mergeCell ref="L12:L13"/>
    <mergeCell ref="L14:L15"/>
    <mergeCell ref="F4:F5"/>
    <mergeCell ref="G4:G5"/>
    <mergeCell ref="H4:H5"/>
    <mergeCell ref="I4:I5"/>
    <mergeCell ref="F8:F9"/>
    <mergeCell ref="G8:G9"/>
    <mergeCell ref="H8:H9"/>
    <mergeCell ref="I8:I9"/>
    <mergeCell ref="J8:J9"/>
    <mergeCell ref="K8:K9"/>
    <mergeCell ref="F10:F11"/>
    <mergeCell ref="G10:G11"/>
    <mergeCell ref="J4:J5"/>
    <mergeCell ref="K4:K5"/>
    <mergeCell ref="K6:K7"/>
    <mergeCell ref="J6:J7"/>
    <mergeCell ref="E6:E7"/>
    <mergeCell ref="F6:F7"/>
    <mergeCell ref="G6:G7"/>
    <mergeCell ref="H6:H7"/>
    <mergeCell ref="I6:I7"/>
  </mergeCells>
  <printOptions horizontalCentered="1"/>
  <pageMargins left="0" right="0" top="0" bottom="0" header="0.23597222566604614" footer="0.19666667282581329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</sheetPr>
  <dimension ref="A1:Z36"/>
  <sheetViews>
    <sheetView zoomScale="85" zoomScaleNormal="100" zoomScaleSheetLayoutView="85" workbookViewId="0">
      <selection activeCell="F16" sqref="F16"/>
    </sheetView>
  </sheetViews>
  <sheetFormatPr defaultRowHeight="15" x14ac:dyDescent="0.25"/>
  <cols>
    <col min="1" max="1" width="7.7109375" customWidth="1"/>
    <col min="2" max="2" width="8.7109375" bestFit="1" customWidth="1"/>
    <col min="3" max="3" width="30.7109375" customWidth="1"/>
    <col min="4" max="4" width="15.5703125" style="1" customWidth="1"/>
    <col min="5" max="5" width="5.42578125" customWidth="1"/>
    <col min="6" max="6" width="8.140625" customWidth="1"/>
    <col min="7" max="7" width="9" customWidth="1"/>
    <col min="8" max="8" width="26.85546875" customWidth="1"/>
    <col min="9" max="9" width="15.5703125" customWidth="1"/>
    <col min="12" max="12" width="26.5703125" bestFit="1" customWidth="1"/>
    <col min="13" max="13" width="23.140625" customWidth="1"/>
  </cols>
  <sheetData>
    <row r="1" spans="1:26" ht="18" x14ac:dyDescent="0.25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3"/>
    </row>
    <row r="2" spans="1:26" ht="18" x14ac:dyDescent="0.25">
      <c r="A2" s="184" t="s">
        <v>104</v>
      </c>
      <c r="B2" s="184"/>
      <c r="C2" s="184"/>
      <c r="D2" s="184"/>
      <c r="E2" s="184"/>
      <c r="F2" s="184"/>
      <c r="G2" s="184"/>
      <c r="H2" s="184"/>
      <c r="I2" s="18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33"/>
    </row>
    <row r="3" spans="1:26" ht="18.75" x14ac:dyDescent="0.25">
      <c r="A3" s="221" t="s">
        <v>21</v>
      </c>
      <c r="B3" s="221"/>
      <c r="C3" s="221"/>
      <c r="D3" s="221"/>
      <c r="E3" s="221"/>
      <c r="F3" s="221"/>
      <c r="G3" s="221"/>
      <c r="H3" s="221"/>
      <c r="I3" s="221"/>
      <c r="J3" s="2"/>
    </row>
    <row r="4" spans="1:26" ht="16.5" thickBot="1" x14ac:dyDescent="0.3">
      <c r="C4" s="4" t="s">
        <v>27</v>
      </c>
      <c r="D4" s="7"/>
      <c r="E4" s="3"/>
      <c r="F4" s="3"/>
      <c r="G4" s="8" t="s">
        <v>28</v>
      </c>
      <c r="H4" s="9"/>
      <c r="I4" s="9"/>
      <c r="J4" s="9"/>
    </row>
    <row r="5" spans="1:26" ht="38.450000000000003" customHeight="1" thickBot="1" x14ac:dyDescent="0.3">
      <c r="A5" s="109" t="s">
        <v>26</v>
      </c>
      <c r="B5" s="113" t="s">
        <v>24</v>
      </c>
      <c r="C5" s="58" t="s">
        <v>82</v>
      </c>
      <c r="D5" s="59" t="s">
        <v>29</v>
      </c>
      <c r="E5" s="60"/>
      <c r="F5" s="61" t="s">
        <v>26</v>
      </c>
      <c r="G5" s="62" t="s">
        <v>24</v>
      </c>
      <c r="H5" s="62" t="s">
        <v>82</v>
      </c>
      <c r="I5" s="63" t="s">
        <v>29</v>
      </c>
    </row>
    <row r="6" spans="1:26" ht="18.75" x14ac:dyDescent="0.25">
      <c r="A6" s="110" t="s">
        <v>13</v>
      </c>
      <c r="B6" s="131">
        <v>1</v>
      </c>
      <c r="C6" s="228" t="s">
        <v>46</v>
      </c>
      <c r="D6" s="114" t="s">
        <v>31</v>
      </c>
      <c r="E6" s="22"/>
      <c r="F6" s="105" t="s">
        <v>13</v>
      </c>
      <c r="G6" s="144" t="s">
        <v>3</v>
      </c>
      <c r="H6" s="236" t="s">
        <v>44</v>
      </c>
      <c r="I6" s="106" t="s">
        <v>31</v>
      </c>
      <c r="J6" s="16"/>
    </row>
    <row r="7" spans="1:26" ht="15.6" customHeight="1" x14ac:dyDescent="0.25">
      <c r="A7" s="110" t="s">
        <v>11</v>
      </c>
      <c r="B7" s="18" t="s">
        <v>3</v>
      </c>
      <c r="C7" s="229" t="s">
        <v>22</v>
      </c>
      <c r="D7" s="115" t="s">
        <v>31</v>
      </c>
      <c r="E7" s="22"/>
      <c r="F7" s="27" t="s">
        <v>11</v>
      </c>
      <c r="G7" s="149" t="s">
        <v>3</v>
      </c>
      <c r="H7" s="230" t="s">
        <v>23</v>
      </c>
      <c r="I7" s="107" t="s">
        <v>31</v>
      </c>
      <c r="J7" s="16"/>
    </row>
    <row r="8" spans="1:26" ht="18.75" x14ac:dyDescent="0.25">
      <c r="A8" s="110" t="s">
        <v>7</v>
      </c>
      <c r="B8" s="136" t="s">
        <v>54</v>
      </c>
      <c r="C8" s="230" t="s">
        <v>43</v>
      </c>
      <c r="D8" s="115" t="s">
        <v>31</v>
      </c>
      <c r="E8" s="22"/>
      <c r="F8" s="27" t="s">
        <v>7</v>
      </c>
      <c r="G8" s="11">
        <v>1</v>
      </c>
      <c r="H8" s="230" t="s">
        <v>53</v>
      </c>
      <c r="I8" s="107" t="s">
        <v>31</v>
      </c>
      <c r="J8" s="16"/>
    </row>
    <row r="9" spans="1:26" ht="16.5" customHeight="1" x14ac:dyDescent="0.25">
      <c r="A9" s="110" t="s">
        <v>14</v>
      </c>
      <c r="B9" s="138" t="s">
        <v>47</v>
      </c>
      <c r="C9" s="230" t="s">
        <v>50</v>
      </c>
      <c r="D9" s="115" t="s">
        <v>31</v>
      </c>
      <c r="E9" s="22"/>
      <c r="F9" s="27" t="s">
        <v>14</v>
      </c>
      <c r="G9" s="11"/>
      <c r="H9" s="230" t="s">
        <v>68</v>
      </c>
      <c r="I9" s="108" t="s">
        <v>31</v>
      </c>
      <c r="J9" s="16"/>
    </row>
    <row r="10" spans="1:26" ht="18.75" x14ac:dyDescent="0.25">
      <c r="A10" s="110" t="s">
        <v>6</v>
      </c>
      <c r="B10" s="139"/>
      <c r="C10" s="231" t="s">
        <v>87</v>
      </c>
      <c r="D10" s="115" t="s">
        <v>31</v>
      </c>
      <c r="E10" s="22"/>
      <c r="F10" s="27" t="s">
        <v>6</v>
      </c>
      <c r="G10" s="149"/>
      <c r="H10" s="230" t="s">
        <v>98</v>
      </c>
      <c r="I10" s="108" t="s">
        <v>31</v>
      </c>
      <c r="J10" s="16"/>
    </row>
    <row r="11" spans="1:26" ht="18.75" x14ac:dyDescent="0.25">
      <c r="A11" s="110" t="s">
        <v>1</v>
      </c>
      <c r="B11" s="136"/>
      <c r="C11" s="232" t="s">
        <v>86</v>
      </c>
      <c r="D11" s="115" t="s">
        <v>31</v>
      </c>
      <c r="E11" s="22"/>
      <c r="F11" s="29" t="s">
        <v>1</v>
      </c>
      <c r="G11" s="149"/>
      <c r="H11" s="230" t="s">
        <v>85</v>
      </c>
      <c r="I11" s="108" t="s">
        <v>31</v>
      </c>
      <c r="J11" s="16"/>
    </row>
    <row r="12" spans="1:26" ht="18.75" x14ac:dyDescent="0.25">
      <c r="A12" s="110" t="s">
        <v>4</v>
      </c>
      <c r="B12" s="142"/>
      <c r="C12" s="230" t="s">
        <v>79</v>
      </c>
      <c r="D12" s="116" t="s">
        <v>80</v>
      </c>
      <c r="E12" s="22"/>
      <c r="F12" s="48" t="s">
        <v>4</v>
      </c>
      <c r="G12" s="11">
        <v>1</v>
      </c>
      <c r="H12" s="230" t="s">
        <v>67</v>
      </c>
      <c r="I12" s="108" t="s">
        <v>31</v>
      </c>
      <c r="J12" s="16"/>
    </row>
    <row r="13" spans="1:26" ht="18.75" x14ac:dyDescent="0.25">
      <c r="A13" s="110" t="s">
        <v>9</v>
      </c>
      <c r="B13" s="139" t="s">
        <v>47</v>
      </c>
      <c r="C13" s="230" t="s">
        <v>63</v>
      </c>
      <c r="D13" s="116" t="s">
        <v>31</v>
      </c>
      <c r="E13" s="22"/>
      <c r="F13" s="29" t="s">
        <v>9</v>
      </c>
      <c r="G13" s="149"/>
      <c r="H13" s="230" t="s">
        <v>66</v>
      </c>
      <c r="I13" s="108" t="s">
        <v>31</v>
      </c>
      <c r="J13" s="16"/>
    </row>
    <row r="14" spans="1:26" ht="18.75" x14ac:dyDescent="0.25">
      <c r="A14" s="110" t="s">
        <v>8</v>
      </c>
      <c r="B14" s="136" t="s">
        <v>47</v>
      </c>
      <c r="C14" s="230" t="s">
        <v>20</v>
      </c>
      <c r="D14" s="108" t="s">
        <v>31</v>
      </c>
      <c r="E14" s="22"/>
      <c r="F14" s="29" t="s">
        <v>8</v>
      </c>
      <c r="G14" s="54"/>
      <c r="H14" s="235"/>
      <c r="I14" s="108"/>
      <c r="J14" s="16"/>
    </row>
    <row r="15" spans="1:26" ht="18.75" x14ac:dyDescent="0.25">
      <c r="A15" s="110" t="s">
        <v>0</v>
      </c>
      <c r="B15" s="18">
        <v>1</v>
      </c>
      <c r="C15" s="230" t="s">
        <v>48</v>
      </c>
      <c r="D15" s="108" t="s">
        <v>81</v>
      </c>
      <c r="E15" s="22"/>
      <c r="F15" s="29" t="s">
        <v>0</v>
      </c>
      <c r="G15" s="54"/>
      <c r="H15" s="235"/>
      <c r="I15" s="108"/>
      <c r="J15" s="16"/>
    </row>
    <row r="16" spans="1:26" ht="18.75" x14ac:dyDescent="0.25">
      <c r="A16" s="110" t="s">
        <v>10</v>
      </c>
      <c r="B16" s="139" t="s">
        <v>47</v>
      </c>
      <c r="C16" s="231" t="s">
        <v>33</v>
      </c>
      <c r="D16" s="108" t="s">
        <v>65</v>
      </c>
      <c r="E16" s="22"/>
      <c r="F16" s="29"/>
      <c r="G16" s="36"/>
      <c r="H16" s="237"/>
      <c r="I16" s="52"/>
      <c r="J16" s="16"/>
    </row>
    <row r="17" spans="1:10" ht="19.5" thickBot="1" x14ac:dyDescent="0.3">
      <c r="A17" s="110" t="s">
        <v>5</v>
      </c>
      <c r="B17" s="138" t="s">
        <v>3</v>
      </c>
      <c r="C17" s="230" t="s">
        <v>51</v>
      </c>
      <c r="D17" s="108" t="s">
        <v>31</v>
      </c>
      <c r="E17" s="23"/>
      <c r="F17" s="28"/>
      <c r="G17" s="37"/>
      <c r="H17" s="238"/>
      <c r="I17" s="53"/>
      <c r="J17" s="16"/>
    </row>
    <row r="18" spans="1:10" ht="18.75" x14ac:dyDescent="0.25">
      <c r="A18" s="110" t="s">
        <v>35</v>
      </c>
      <c r="B18" s="139" t="s">
        <v>47</v>
      </c>
      <c r="C18" s="231" t="s">
        <v>88</v>
      </c>
      <c r="D18" s="108" t="s">
        <v>31</v>
      </c>
      <c r="E18" s="22"/>
      <c r="F18" s="24"/>
      <c r="I18" s="22"/>
      <c r="J18" s="16"/>
    </row>
    <row r="19" spans="1:10" ht="18.75" x14ac:dyDescent="0.25">
      <c r="A19" s="110" t="s">
        <v>36</v>
      </c>
      <c r="B19" s="142">
        <v>3</v>
      </c>
      <c r="C19" s="230" t="s">
        <v>62</v>
      </c>
      <c r="D19" s="108" t="s">
        <v>81</v>
      </c>
      <c r="E19" s="24"/>
      <c r="F19" s="24"/>
      <c r="G19" s="24"/>
      <c r="H19" s="24"/>
      <c r="I19" s="24"/>
      <c r="J19" s="16"/>
    </row>
    <row r="20" spans="1:10" ht="18.75" x14ac:dyDescent="0.25">
      <c r="A20" s="110" t="s">
        <v>37</v>
      </c>
      <c r="B20" s="142">
        <v>1</v>
      </c>
      <c r="C20" s="232" t="s">
        <v>49</v>
      </c>
      <c r="D20" s="108" t="s">
        <v>65</v>
      </c>
      <c r="E20" s="24"/>
      <c r="F20" s="24"/>
      <c r="G20" s="24"/>
      <c r="H20" s="24"/>
      <c r="I20" s="24"/>
      <c r="J20" s="16"/>
    </row>
    <row r="21" spans="1:10" ht="18.75" x14ac:dyDescent="0.25">
      <c r="A21" s="110" t="s">
        <v>38</v>
      </c>
      <c r="B21" s="142">
        <v>3</v>
      </c>
      <c r="C21" s="230" t="s">
        <v>45</v>
      </c>
      <c r="D21" s="108" t="s">
        <v>31</v>
      </c>
      <c r="E21" s="24"/>
      <c r="F21" s="25"/>
      <c r="G21" s="26"/>
      <c r="H21" s="26"/>
      <c r="I21" s="24"/>
      <c r="J21" s="16"/>
    </row>
    <row r="22" spans="1:10" ht="18.75" x14ac:dyDescent="0.25">
      <c r="A22" s="110" t="s">
        <v>39</v>
      </c>
      <c r="B22" s="142" t="s">
        <v>47</v>
      </c>
      <c r="C22" s="230" t="s">
        <v>60</v>
      </c>
      <c r="D22" s="108" t="s">
        <v>31</v>
      </c>
      <c r="E22" s="24"/>
      <c r="F22" s="25"/>
      <c r="G22" s="24"/>
      <c r="H22" s="24"/>
      <c r="I22" s="24"/>
      <c r="J22" s="16"/>
    </row>
    <row r="23" spans="1:10" ht="18.75" x14ac:dyDescent="0.25">
      <c r="A23" s="110" t="s">
        <v>40</v>
      </c>
      <c r="B23" s="11"/>
      <c r="C23" s="232" t="s">
        <v>64</v>
      </c>
      <c r="D23" s="108" t="s">
        <v>31</v>
      </c>
      <c r="E23" s="24"/>
      <c r="F23" s="25"/>
      <c r="G23" s="24"/>
      <c r="H23" s="24"/>
      <c r="I23" s="24"/>
      <c r="J23" s="16"/>
    </row>
    <row r="24" spans="1:10" ht="18.75" x14ac:dyDescent="0.25">
      <c r="A24" s="110" t="s">
        <v>41</v>
      </c>
      <c r="B24" s="142"/>
      <c r="C24" s="230" t="s">
        <v>61</v>
      </c>
      <c r="D24" s="108" t="s">
        <v>31</v>
      </c>
      <c r="E24" s="26"/>
      <c r="F24" s="26"/>
      <c r="G24" s="26"/>
      <c r="H24" s="26"/>
      <c r="I24" s="26"/>
    </row>
    <row r="25" spans="1:10" ht="18.75" x14ac:dyDescent="0.25">
      <c r="A25" s="110" t="s">
        <v>42</v>
      </c>
      <c r="B25" s="142"/>
      <c r="C25" s="231" t="s">
        <v>89</v>
      </c>
      <c r="D25" s="118" t="s">
        <v>31</v>
      </c>
    </row>
    <row r="26" spans="1:10" ht="18.75" x14ac:dyDescent="0.25">
      <c r="A26" s="111" t="s">
        <v>69</v>
      </c>
      <c r="B26" s="139"/>
      <c r="C26" s="232" t="s">
        <v>58</v>
      </c>
      <c r="D26" s="118" t="s">
        <v>81</v>
      </c>
    </row>
    <row r="27" spans="1:10" ht="18.75" x14ac:dyDescent="0.25">
      <c r="A27" s="110" t="s">
        <v>70</v>
      </c>
      <c r="B27" s="139"/>
      <c r="C27" s="231" t="s">
        <v>57</v>
      </c>
      <c r="D27" s="118" t="s">
        <v>65</v>
      </c>
    </row>
    <row r="28" spans="1:10" ht="18.75" x14ac:dyDescent="0.25">
      <c r="A28" s="110" t="s">
        <v>71</v>
      </c>
      <c r="B28" s="142"/>
      <c r="C28" s="230" t="s">
        <v>59</v>
      </c>
      <c r="D28" s="108" t="s">
        <v>31</v>
      </c>
    </row>
    <row r="29" spans="1:10" ht="18.75" x14ac:dyDescent="0.25">
      <c r="A29" s="110" t="s">
        <v>72</v>
      </c>
      <c r="B29" s="136"/>
      <c r="C29" s="233" t="s">
        <v>57</v>
      </c>
      <c r="D29" s="108" t="s">
        <v>31</v>
      </c>
    </row>
    <row r="30" spans="1:10" ht="18.75" x14ac:dyDescent="0.25">
      <c r="A30" s="110" t="s">
        <v>73</v>
      </c>
      <c r="B30" s="119"/>
      <c r="C30" s="234" t="s">
        <v>61</v>
      </c>
      <c r="D30" s="108" t="s">
        <v>31</v>
      </c>
    </row>
    <row r="31" spans="1:10" ht="18.75" x14ac:dyDescent="0.25">
      <c r="A31" s="110" t="s">
        <v>74</v>
      </c>
      <c r="B31" s="117"/>
      <c r="C31" s="235" t="s">
        <v>59</v>
      </c>
      <c r="D31" s="108" t="s">
        <v>31</v>
      </c>
    </row>
    <row r="32" spans="1:10" ht="15.75" x14ac:dyDescent="0.25">
      <c r="A32" s="110" t="s">
        <v>75</v>
      </c>
      <c r="B32" s="51"/>
      <c r="C32" s="50"/>
      <c r="D32" s="108" t="s">
        <v>31</v>
      </c>
    </row>
    <row r="33" spans="1:4" x14ac:dyDescent="0.25">
      <c r="A33" s="110" t="s">
        <v>76</v>
      </c>
      <c r="B33" s="125"/>
      <c r="C33" s="47"/>
      <c r="D33" s="55"/>
    </row>
    <row r="34" spans="1:4" x14ac:dyDescent="0.25">
      <c r="A34" s="110" t="s">
        <v>77</v>
      </c>
      <c r="B34" s="120"/>
      <c r="C34" s="41"/>
      <c r="D34" s="43"/>
    </row>
    <row r="35" spans="1:4" ht="15.75" thickBot="1" x14ac:dyDescent="0.3">
      <c r="A35" s="112" t="s">
        <v>78</v>
      </c>
      <c r="B35" s="121"/>
      <c r="C35" s="44"/>
      <c r="D35" s="45"/>
    </row>
    <row r="36" spans="1:4" ht="18.75" x14ac:dyDescent="0.3">
      <c r="B36" s="56" t="s">
        <v>47</v>
      </c>
      <c r="C36" s="56" t="s">
        <v>100</v>
      </c>
      <c r="D36" s="57" t="s">
        <v>31</v>
      </c>
    </row>
  </sheetData>
  <mergeCells count="3">
    <mergeCell ref="A1:I1"/>
    <mergeCell ref="A2:I2"/>
    <mergeCell ref="A3:I3"/>
  </mergeCells>
  <printOptions horizontalCentered="1"/>
  <pageMargins left="0.19666667282581329" right="0.23597222566604614" top="0.74750000238418579" bottom="0.43291667103767395" header="0.31486111879348755" footer="0.3148611187934875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Отборочный тур</vt:lpstr>
      <vt:lpstr> Финал МЗ, ЖЗ</vt:lpstr>
      <vt:lpstr>МЗ, ЖЗ_РМ</vt:lpstr>
      <vt:lpstr>' Финал МЗ, ЖЗ'!Область_печати</vt:lpstr>
      <vt:lpstr>'МЗ, ЖЗ_РМ'!Область_печати</vt:lpstr>
      <vt:lpstr>'Отборочный тур'!Область_печати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usovvladlion@gmail.ru</cp:lastModifiedBy>
  <cp:revision>101</cp:revision>
  <cp:lastPrinted>2025-02-15T11:52:30Z</cp:lastPrinted>
  <dcterms:created xsi:type="dcterms:W3CDTF">2013-03-13T01:44:54Z</dcterms:created>
  <dcterms:modified xsi:type="dcterms:W3CDTF">2025-02-16T11:29:41Z</dcterms:modified>
</cp:coreProperties>
</file>